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6335" windowHeight="11580"/>
  </bookViews>
  <sheets>
    <sheet name="Koond" sheetId="1" r:id="rId1"/>
    <sheet name="1 Linnavalitsuse RF" sheetId="8" r:id="rId2"/>
    <sheet name="2 Kohtuvaidluste RF" sheetId="3" r:id="rId3"/>
    <sheet name="3 Allahinnatavate nõuete RF" sheetId="4" r:id="rId4"/>
    <sheet name="4 Vara ja kohustuste RF" sheetId="5" r:id="rId5"/>
    <sheet name="5 Oma- ja kaasfin RF" sheetId="6" r:id="rId6"/>
    <sheet name="6 LOV RF" sheetId="7" r:id="rId7"/>
  </sheets>
  <definedNames>
    <definedName name="_xlnm._FilterDatabase" localSheetId="1" hidden="1">'1 Linnavalitsuse RF'!$D$1:$D$113</definedName>
  </definedNames>
  <calcPr calcId="145621"/>
</workbook>
</file>

<file path=xl/calcChain.xml><?xml version="1.0" encoding="utf-8"?>
<calcChain xmlns="http://schemas.openxmlformats.org/spreadsheetml/2006/main">
  <c r="B264" i="7" l="1"/>
  <c r="B152" i="7" l="1"/>
  <c r="B423" i="7" l="1"/>
  <c r="B577" i="7" l="1"/>
  <c r="B338" i="7"/>
  <c r="D223" i="8" l="1"/>
  <c r="B88" i="7" l="1"/>
  <c r="B474" i="7" l="1"/>
  <c r="D8" i="8" l="1"/>
  <c r="B565" i="7" l="1"/>
  <c r="B146" i="7" l="1"/>
  <c r="B427" i="7" l="1"/>
  <c r="B341" i="7"/>
  <c r="B215" i="7"/>
  <c r="B92" i="7"/>
  <c r="D4" i="3"/>
  <c r="D4" i="8"/>
  <c r="D7" i="1"/>
  <c r="D21" i="1"/>
  <c r="D12" i="1"/>
  <c r="B408" i="7" l="1"/>
  <c r="D180" i="8" l="1"/>
  <c r="D190" i="8"/>
  <c r="B76" i="7"/>
  <c r="C12" i="1"/>
  <c r="C7" i="1"/>
  <c r="C21" i="1"/>
  <c r="B21" i="1"/>
  <c r="B12" i="1"/>
  <c r="B7" i="1"/>
  <c r="B554" i="7"/>
  <c r="D135" i="8"/>
  <c r="B546" i="7"/>
  <c r="B542" i="7"/>
  <c r="B526" i="7"/>
  <c r="B516" i="7"/>
  <c r="B512" i="7"/>
  <c r="B508" i="7"/>
  <c r="B494" i="7"/>
  <c r="B484" i="7"/>
  <c r="B154" i="7"/>
  <c r="B130" i="7"/>
  <c r="D106" i="8"/>
  <c r="B180" i="7"/>
  <c r="D27" i="5"/>
  <c r="D4" i="6"/>
  <c r="B478" i="7"/>
  <c r="B13" i="7" s="1"/>
  <c r="E20" i="1" s="1"/>
  <c r="B268" i="7"/>
  <c r="B10" i="7" s="1"/>
  <c r="E17" i="1" s="1"/>
  <c r="B120" i="7"/>
  <c r="B57" i="7"/>
  <c r="D71" i="8"/>
  <c r="D28" i="3"/>
  <c r="D24" i="3"/>
  <c r="B114" i="7"/>
  <c r="D22" i="6"/>
  <c r="B176" i="7"/>
  <c r="B283" i="7"/>
  <c r="B104" i="7"/>
  <c r="B349" i="7"/>
  <c r="D4" i="5"/>
  <c r="D66" i="3"/>
  <c r="B213" i="7"/>
  <c r="D62" i="3"/>
  <c r="D9" i="3" s="1"/>
  <c r="B413" i="7"/>
  <c r="B318" i="7"/>
  <c r="B256" i="7"/>
  <c r="B207" i="7"/>
  <c r="D56" i="3"/>
  <c r="B140" i="7"/>
  <c r="B400" i="7"/>
  <c r="D48" i="3"/>
  <c r="B314" i="7"/>
  <c r="D154" i="8"/>
  <c r="B252" i="7"/>
  <c r="B460" i="7"/>
  <c r="D44" i="3"/>
  <c r="D115" i="8"/>
  <c r="B378" i="7"/>
  <c r="B305" i="7"/>
  <c r="B301" i="7"/>
  <c r="B297" i="7"/>
  <c r="B293" i="7"/>
  <c r="D38" i="3"/>
  <c r="B125" i="7"/>
  <c r="D34" i="3"/>
  <c r="D83" i="8"/>
  <c r="B365" i="7"/>
  <c r="B53" i="7"/>
  <c r="D22" i="4"/>
  <c r="D21" i="5"/>
  <c r="D23" i="8"/>
  <c r="D55" i="8"/>
  <c r="B355" i="7"/>
  <c r="B49" i="7"/>
  <c r="B279" i="7"/>
  <c r="D18" i="3"/>
  <c r="B45" i="7"/>
  <c r="B100" i="7"/>
  <c r="E11" i="1"/>
  <c r="G11" i="1" s="1"/>
  <c r="E10" i="1"/>
  <c r="G10" i="1" s="1"/>
  <c r="D38" i="6"/>
  <c r="D36" i="6"/>
  <c r="D34" i="6"/>
  <c r="D32" i="6"/>
  <c r="D30" i="6"/>
  <c r="D28" i="6"/>
  <c r="D26" i="6"/>
  <c r="D24" i="6"/>
  <c r="D18" i="6"/>
  <c r="D16" i="6"/>
  <c r="D14" i="6"/>
  <c r="D17" i="5"/>
  <c r="D19" i="5"/>
  <c r="D23" i="5"/>
  <c r="D29" i="5"/>
  <c r="D31" i="5"/>
  <c r="D33" i="5"/>
  <c r="D35" i="5"/>
  <c r="D37" i="5"/>
  <c r="D39" i="5"/>
  <c r="E9" i="1"/>
  <c r="D4" i="4"/>
  <c r="D41" i="4"/>
  <c r="D39" i="4"/>
  <c r="D37" i="4"/>
  <c r="D35" i="4"/>
  <c r="D27" i="4"/>
  <c r="D29" i="4"/>
  <c r="D31" i="4"/>
  <c r="D25" i="4"/>
  <c r="D18" i="4"/>
  <c r="D16" i="4"/>
  <c r="D14" i="4"/>
  <c r="E8" i="1"/>
  <c r="D30" i="3"/>
  <c r="D15" i="3"/>
  <c r="E6" i="1"/>
  <c r="D42" i="8"/>
  <c r="D7" i="5"/>
  <c r="F10" i="1"/>
  <c r="D8" i="6"/>
  <c r="F11" i="1"/>
  <c r="D7" i="4"/>
  <c r="B560" i="7"/>
  <c r="B468" i="7"/>
  <c r="B464" i="7"/>
  <c r="B450" i="7"/>
  <c r="B444" i="7"/>
  <c r="B440" i="7"/>
  <c r="B436" i="7"/>
  <c r="B434" i="7"/>
  <c r="B432" i="7"/>
  <c r="B386" i="7"/>
  <c r="B371" i="7"/>
  <c r="B359" i="7"/>
  <c r="B346" i="7"/>
  <c r="B309" i="7"/>
  <c r="B289" i="7"/>
  <c r="B273" i="7"/>
  <c r="B246" i="7"/>
  <c r="B242" i="7"/>
  <c r="B236" i="7"/>
  <c r="B231" i="7"/>
  <c r="B227" i="7"/>
  <c r="B225" i="7"/>
  <c r="B223" i="7"/>
  <c r="B221" i="7"/>
  <c r="B199" i="7"/>
  <c r="B195" i="7"/>
  <c r="B191" i="7"/>
  <c r="B185" i="7"/>
  <c r="B168" i="7"/>
  <c r="B160" i="7"/>
  <c r="B136" i="7"/>
  <c r="B110" i="7"/>
  <c r="B80" i="7"/>
  <c r="B71" i="7"/>
  <c r="B65" i="7"/>
  <c r="B63" i="7"/>
  <c r="B61" i="7"/>
  <c r="B41" i="7"/>
  <c r="B12" i="7"/>
  <c r="E19" i="1" s="1"/>
  <c r="B11" i="7"/>
  <c r="E18" i="1" s="1"/>
  <c r="B9" i="7"/>
  <c r="E16" i="1" s="1"/>
  <c r="B8" i="7"/>
  <c r="E15" i="1" s="1"/>
  <c r="B7" i="7"/>
  <c r="E14" i="1" s="1"/>
  <c r="B6" i="7"/>
  <c r="E13" i="1" s="1"/>
  <c r="D10" i="6"/>
  <c r="D9" i="5"/>
  <c r="D9" i="4"/>
  <c r="F9" i="1"/>
  <c r="B479" i="7" l="1"/>
  <c r="B480" i="7" s="1"/>
  <c r="D10" i="8"/>
  <c r="B155" i="7"/>
  <c r="B156" i="7" s="1"/>
  <c r="B28" i="7" s="1"/>
  <c r="B5" i="7"/>
  <c r="B93" i="7"/>
  <c r="B94" i="7" s="1"/>
  <c r="B27" i="7" s="1"/>
  <c r="B342" i="7"/>
  <c r="B21" i="7" s="1"/>
  <c r="F18" i="1" s="1"/>
  <c r="G18" i="1" s="1"/>
  <c r="B269" i="7"/>
  <c r="B20" i="7" s="1"/>
  <c r="F17" i="1" s="1"/>
  <c r="G17" i="1" s="1"/>
  <c r="E7" i="1"/>
  <c r="G9" i="1"/>
  <c r="B428" i="7"/>
  <c r="B429" i="7" s="1"/>
  <c r="B32" i="7" s="1"/>
  <c r="B36" i="7"/>
  <c r="B216" i="7"/>
  <c r="B217" i="7" s="1"/>
  <c r="B29" i="7" s="1"/>
  <c r="D11" i="3"/>
  <c r="F8" i="1"/>
  <c r="E12" i="1"/>
  <c r="E21" i="1" s="1"/>
  <c r="F6" i="1" l="1"/>
  <c r="G6" i="1" s="1"/>
  <c r="B18" i="7"/>
  <c r="F15" i="1" s="1"/>
  <c r="G15" i="1" s="1"/>
  <c r="B19" i="7"/>
  <c r="F16" i="1" s="1"/>
  <c r="G16" i="1" s="1"/>
  <c r="B17" i="7"/>
  <c r="F14" i="1" s="1"/>
  <c r="G14" i="1" s="1"/>
  <c r="B270" i="7"/>
  <c r="B30" i="7" s="1"/>
  <c r="B23" i="7"/>
  <c r="F20" i="1" s="1"/>
  <c r="G20" i="1" s="1"/>
  <c r="B343" i="7"/>
  <c r="B31" i="7" s="1"/>
  <c r="B15" i="7"/>
  <c r="B16" i="7"/>
  <c r="F13" i="1" s="1"/>
  <c r="G13" i="1" s="1"/>
  <c r="B22" i="7"/>
  <c r="F19" i="1" s="1"/>
  <c r="G19" i="1" s="1"/>
  <c r="B37" i="7"/>
  <c r="B26" i="7" s="1"/>
  <c r="G8" i="1"/>
  <c r="F7" i="1"/>
  <c r="G7" i="1" s="1"/>
  <c r="B33" i="7"/>
  <c r="F12" i="1" l="1"/>
  <c r="F21" i="1" s="1"/>
  <c r="B25" i="7"/>
  <c r="G12" i="1" l="1"/>
  <c r="G21" i="1" s="1"/>
</calcChain>
</file>

<file path=xl/sharedStrings.xml><?xml version="1.0" encoding="utf-8"?>
<sst xmlns="http://schemas.openxmlformats.org/spreadsheetml/2006/main" count="779" uniqueCount="324">
  <si>
    <t>Suunamine</t>
  </si>
  <si>
    <t>Jääk</t>
  </si>
  <si>
    <t>kohtuvaidluste ja muude õiguslike vaidlustega seotud nõuete reserv</t>
  </si>
  <si>
    <t>allahinnatavate nõuete reserv</t>
  </si>
  <si>
    <t>linna vara ja kohustustega seonduvate toimingute reserv</t>
  </si>
  <si>
    <t>oma- ja kaasfinantseerimise ja välisprojektide ettevalmistamise reserv</t>
  </si>
  <si>
    <t>Linnaosade reservfondid kokku</t>
  </si>
  <si>
    <t>Haabersti</t>
  </si>
  <si>
    <t>Kesklinn</t>
  </si>
  <si>
    <t>Kristiine</t>
  </si>
  <si>
    <t>Lasnamäe</t>
  </si>
  <si>
    <t>Mustamäe</t>
  </si>
  <si>
    <t>Nõmme</t>
  </si>
  <si>
    <t>Pirita</t>
  </si>
  <si>
    <t>Põhja-Tallinn</t>
  </si>
  <si>
    <t>Linnavalitsuse reservfond</t>
  </si>
  <si>
    <t>Reservid kokku, sh</t>
  </si>
  <si>
    <t>KÕIK KOKKU</t>
  </si>
  <si>
    <t>FOND</t>
  </si>
  <si>
    <t>TEGEVUSALA</t>
  </si>
  <si>
    <t>Haabersti linnaosa reservfond</t>
  </si>
  <si>
    <t>Suunamine:</t>
  </si>
  <si>
    <t>Kokku suunatud jaanuaris:</t>
  </si>
  <si>
    <t>Kokku suunatud veebruaris:</t>
  </si>
  <si>
    <t>Kokku suunatud märtsis:</t>
  </si>
  <si>
    <t>Kokku suunatud aprillis:</t>
  </si>
  <si>
    <t>Kokku suunatud mais:</t>
  </si>
  <si>
    <t>Kokku suunatud juunis:</t>
  </si>
  <si>
    <t>Kokku suunatud juulis:</t>
  </si>
  <si>
    <t>Kokku suunatud augustis:</t>
  </si>
  <si>
    <t>Kokku suunatud septembris:</t>
  </si>
  <si>
    <t>Kokku suunatud oktoobris:</t>
  </si>
  <si>
    <t>Kokku suunatud novembris:</t>
  </si>
  <si>
    <t>Kokku suunatud detsembris:</t>
  </si>
  <si>
    <t>Kesklinna reservfond</t>
  </si>
  <si>
    <t>Kristiine linnaosa reservfond</t>
  </si>
  <si>
    <t>Lasnamäe linnaosa reservfond</t>
  </si>
  <si>
    <t>Mustamäe linnaosa reservfond</t>
  </si>
  <si>
    <t>Kinnitatud eelarves</t>
  </si>
  <si>
    <t>Nõmme linnaosa reservfond</t>
  </si>
  <si>
    <t>Pirita linnaosa reservfond</t>
  </si>
  <si>
    <t>Põhja-Tallinna linnaosa reservfond</t>
  </si>
  <si>
    <t>Kellele</t>
  </si>
  <si>
    <t>Kohtuvaidluste ja muude õiguslike vaidlustega seotud nõuete reserv</t>
  </si>
  <si>
    <t>€</t>
  </si>
  <si>
    <t>Allahinnatavate nõuete reserv</t>
  </si>
  <si>
    <t>Linna vara ja kohustustega seonduvate toimingute reserv</t>
  </si>
  <si>
    <t>Kokku suunatud märts:</t>
  </si>
  <si>
    <t>Oma- ja kaasfinantseerimise  ja välisprojektide ettevalmistamise reserv</t>
  </si>
  <si>
    <t>Reservfond/reserv*</t>
  </si>
  <si>
    <t>Aasta</t>
  </si>
  <si>
    <t>* Täpsemad ülevaated reservfondide ja reservide suunamise kohta asuvad käesoleva dokumendi (faili) eraldi lehtedel (sheet'idel). Klikkides reservfondi või reservi nime, avaneb vastav ülevaade automaatselt.</t>
  </si>
  <si>
    <t>2015. aasta reservfondid ja reservid</t>
  </si>
  <si>
    <t>Linnaosade valitsuste 2015. aasta reservfondid</t>
  </si>
  <si>
    <t>2015. aasta oma- ja kaasfinantseerimise ja välisprojektide ettevalmistamise reserv</t>
  </si>
  <si>
    <t xml:space="preserve">2015. aasta linna vara ja kohustustega seonduvate toimingute reserv </t>
  </si>
  <si>
    <t xml:space="preserve">2015. aasta allahinnatavate nõuete reserv </t>
  </si>
  <si>
    <t>2015. aasta kohtuvaidluste ja muude õiguslike vaidlustega seotud nõuete reserv</t>
  </si>
  <si>
    <t>Tallinna Linnavalitsuse 2015. aasta reservfond</t>
  </si>
  <si>
    <t>1. LA Rukkirääk 60. juubeli kulude katteks</t>
  </si>
  <si>
    <t>01112</t>
  </si>
  <si>
    <t>Linnakantselei</t>
  </si>
  <si>
    <t>Hardo Aasmäe matusekuludeks</t>
  </si>
  <si>
    <t>Lasnamäe Linnaosa Valitsus</t>
  </si>
  <si>
    <t>Lasnamäe Linnaosa Valitsusele jääshow lisaetenduse korraldamiseks Tondiraba Jäähallis</t>
  </si>
  <si>
    <t>08208</t>
  </si>
  <si>
    <t>Spordi- ja Noorsooamet</t>
  </si>
  <si>
    <t>Rrallisõitja Ott Tänaku toetamiseks</t>
  </si>
  <si>
    <t>08102</t>
  </si>
  <si>
    <t>1. Jääshow korraldamiskuludeks Tondiraba Jäähallis</t>
  </si>
  <si>
    <t>08600</t>
  </si>
  <si>
    <t>Keskkonnaamet</t>
  </si>
  <si>
    <t>Lumelinna ehitamiseks ning nelja ürituse korraldamiseks Mustamäel Männipargis</t>
  </si>
  <si>
    <t>08103</t>
  </si>
  <si>
    <t>2. Ausester OÜ-le Põhja-Tallinna Valitsuse logodega kottide soetamise kulude katteks</t>
  </si>
  <si>
    <t>Eesti Uisuliit korraldatava juunioride iluuisutamise maailmameistrivõistluste korraldamise kulude osaliseks katmiseks</t>
  </si>
  <si>
    <t>Mittetulundusühingu Eesti Curlingu Liit korraldatava juunioride curlingu maailmameistrivõistluste korraldamise kulude osaliseks katmiseks</t>
  </si>
  <si>
    <t>1. E.Vilde jutuvõistluse trükiste väljaandmise kulude katteks</t>
  </si>
  <si>
    <t>3. Põhja-Tallinna vähekindlustatud ja eakatele elanikele korraldatud Stockholmi linnaekskursiooni kulude katteks</t>
  </si>
  <si>
    <t>1. MTÜ-le MaaEma konverentsi "Maaema Sõbrapäev 2015" korraldamise kulude katteks</t>
  </si>
  <si>
    <t>4. Põhja-Tallinna vähekindlustatud ja eakatele elanikele kontserdipiletite kulude katteks</t>
  </si>
  <si>
    <t>1. Ooperilavastuse "Pelleas-Melisande/Telefon" lavastamise ja etendamise kulude katteks</t>
  </si>
  <si>
    <t>Robert Nermani matusekuludeks</t>
  </si>
  <si>
    <t>2. ATV soetamise kulude katteks</t>
  </si>
  <si>
    <t>MTÜ Eesti Võitlusspordi Ühendus korraldatud VII Eesti Lahtised Võitlusspordi Mängude korraldamise kulude osaliseks katmiseks</t>
  </si>
  <si>
    <t>Tallinna Haridusamet</t>
  </si>
  <si>
    <t>Tallinna Kanutiaia Noortemaja avariilise põranda remondiks</t>
  </si>
  <si>
    <t xml:space="preserve">Lasnamäe Gümnaasiumi koolihoonesse kontsertklaveri ostuks </t>
  </si>
  <si>
    <t>09220</t>
  </si>
  <si>
    <t>08106</t>
  </si>
  <si>
    <t>Tallinna Mustjõe Gümnaasiumi avariilise väliskanalisatsiooni trassi remondiks</t>
  </si>
  <si>
    <t>Sotsiaal- ja Tervishoiuamet</t>
  </si>
  <si>
    <t>Naistepäeva kontserdi osaliseks toetamiseks</t>
  </si>
  <si>
    <t>5. Ehte Gümnaasiumi õpilaste suusapäeva korraldamise kulude katteks</t>
  </si>
  <si>
    <t>6. Konkursi "9 Linnaideed" korraldamise kulude katteks</t>
  </si>
  <si>
    <t>10900</t>
  </si>
  <si>
    <t>2. Peeter Pere Arhitektid OÜ-le Nõmme spordihoone detailplaneeringu kaasajastamise kulude katteks</t>
  </si>
  <si>
    <t>7. Eesti Vabariigi 97. aastapäeva ürituse kulude katteks</t>
  </si>
  <si>
    <t>8. Salme Kultuurikeskuses sõbrapäeva kontserdi korraldamise kulude katteks</t>
  </si>
  <si>
    <t xml:space="preserve">Noorsooametile Mittetulundusühingu Tallinna Ülikooli Spordiklubi sportlaste osalemiseks XXXI SELL Üliõpilasmängudel </t>
  </si>
  <si>
    <t>Mittetulundusühingu Spordiklubi Biathlon noorsportlaste osalemiseks laskesuusatamise maailmameistrivõistlustel</t>
  </si>
  <si>
    <t>3. Kadaka pst piirdeaedade lammutamise kulude katteks</t>
  </si>
  <si>
    <t>2. MTÜ-le Toeta Eesti Maadlust noorte treeninglaagri ning treenerite seminari korraldamise kulude katteks</t>
  </si>
  <si>
    <t>1. Eesti Vabariigi 97. aastapäeva puhul linnaosa kaunistamise kulude katteks</t>
  </si>
  <si>
    <t>9. Lasteaiale Maasikas ja Pelguranna Lasteaiale juubeli kinkide kulude katteks</t>
  </si>
  <si>
    <t>Kommunaalamet</t>
  </si>
  <si>
    <t>Harju Maakohtu 8. augusti 2014 kohtuotsuse täitmiseks tsiviilasjas nr 2-13-61805</t>
  </si>
  <si>
    <t>10. Eesti Vabariigi 97. aastapäeva ürituse ilutulestiku kulude katteks</t>
  </si>
  <si>
    <t>Tallinna Tehnikaülikooli korraldatava IEEE globaalse insenerhariduse konverentsi EDUCON 2015 korraldamise kulude osaliseks katmiseks</t>
  </si>
  <si>
    <t>09800</t>
  </si>
  <si>
    <t>Kadrioru Staadioni remondiks ja inventari uuendamiseks seoses U‑23 Euroopa meistrivõistlustega kergejõustikus</t>
  </si>
  <si>
    <t xml:space="preserve">Eino Baskini matusekuludeks </t>
  </si>
  <si>
    <t>2. Löwenruh pargis asuva lõviskulptuuri restaureemise kulude katteks</t>
  </si>
  <si>
    <t>11. Heleni Kooli 20. juubeli kingituse kulude katteks</t>
  </si>
  <si>
    <t>3. Kristiine Sotsiaalmaja Päevakeskuse 20. aastapäeva ürituse kulude katteks</t>
  </si>
  <si>
    <t>3. MTÜ-le Eesti Poksi Federatsioon ürituse "Wiru lahing" korraldamise kulude katteks</t>
  </si>
  <si>
    <t>Pirita Linnaosa Valitsus</t>
  </si>
  <si>
    <t>Kloostri tee 6 hoone ehitustööde järelevalve 2015. aasta teenuse eest tasumiseks</t>
  </si>
  <si>
    <t>Albert Noraku matusekuludeks</t>
  </si>
  <si>
    <t>Sihtasutuse Keskkonnainvesteeringute Keskus finantseeritava projekti „Tallinna linna pinnase radooniriski kaardi koostamine” omafinantseeringu tasumiseks</t>
  </si>
  <si>
    <t>05600</t>
  </si>
  <si>
    <t>12. Põhja-Tallinna laste loomingufestivali "Kevad on käes" kulude katteks</t>
  </si>
  <si>
    <t>4. MTÜ-le Kultuur aitab hingata laste- ja noortefestivali "Avatud mänguväljad" korraldamise kulude katteks</t>
  </si>
  <si>
    <t>MTÜ Korvpalliakadeemia Tallinna KALEV korraldatava Euroopa Noorte Korvpalliliiga Superfinaali korraldamise kulude osaliseks katmiseks</t>
  </si>
  <si>
    <t>MTÜ AUDENTESE VÕRKPALLIKLUBI esindusmeeskonna TALLINNA SELVER toetamiseks</t>
  </si>
  <si>
    <t>Tallinna Kesklinna Valitsus</t>
  </si>
  <si>
    <t>Harju Maakohtu 25. aprilli 2014 kohtuotsuse täitmiseks tsiviilasjas nr 2-14-2417</t>
  </si>
  <si>
    <t>MTÜ Vanurite Eneseabi- ja Nõustamisühingule naiskoori Vanaemad osaliseks toetamiseks</t>
  </si>
  <si>
    <t>Valdeku 120, Kraavi 13a, 15 ja 17 kinnistute kanalisatsiooni ühendustorustiku rekonstrueerimiseks ning Pirita puhkerannas asuvate kanalisatsioonitorustike ümberehitustööde teostamise kulude katmiseks</t>
  </si>
  <si>
    <t>05200</t>
  </si>
  <si>
    <t>Lasnamäe linnaosa päevade lõpuürituse korraldamiseks Tallinna Lauluväljakul</t>
  </si>
  <si>
    <t>13. Põhja-Tallinna vähekindlustatud ja eakatele elanikele ekskursioonide kulude katteks</t>
  </si>
  <si>
    <t>1. Piirkondliku ürituse "Haabersti Kevad 2015" korraldamise kulude katteks</t>
  </si>
  <si>
    <t>5. Projekti "Pinksiklubi - urbanistlik lauatennis Tallinna linnaruumis 2015" korraldamise kulude katteks</t>
  </si>
  <si>
    <t>6. Juurdeveo 22a tulekahjuga kaasnenud kulude katteks</t>
  </si>
  <si>
    <t>Linnavolikogu Kantselei</t>
  </si>
  <si>
    <t>01111</t>
  </si>
  <si>
    <t>MTÜ Ukraina Organisatsioonide Assotsiatsioon Eestis toetuseks</t>
  </si>
  <si>
    <t xml:space="preserve">Hüvitiste maksmiseks seoses töölepingute lõpetamisega </t>
  </si>
  <si>
    <t>Vanalinnas kasvava Kelchi pärna piirdeaia ehitamiseks, aia sees oleva ala korrastamiseks ja infostendi paigaldamiseks</t>
  </si>
  <si>
    <t>Tallinna Kultuuriväärtuste Amet</t>
  </si>
  <si>
    <t xml:space="preserve">BSNGONW Eesti Sihtasutusele 13. Baltic Sea NGO Foorumi korraldamise toetuseks ning Tallinna Tehnikaülikooli Eesti Mereakadeemia ja OÜ ZERO GRAVITY koostöös ilmuva ajakirja Meremees väljaandmise toetamiseks </t>
  </si>
  <si>
    <t>Esimeste klasside õpilastele ülelinnalise aabitsapeo korraldamiseks</t>
  </si>
  <si>
    <t>Esimeses lisaeelarves</t>
  </si>
  <si>
    <t>3. Hendrikson&amp;Ko OÜ-le detailplaneeringu dendroloogilise inventeerimise kulude katteks</t>
  </si>
  <si>
    <t>Hoonete ehitusprojektide ekspertiisiks</t>
  </si>
  <si>
    <t>Tallinna Spordi- ja Noorsooamet</t>
  </si>
  <si>
    <t>Tallinlastest sportlaste Kaimar Kaldma, Irina Embrichi, Erika Kirpu, Nikolai Novosjolovi, Marno Allika, Heiki Nabi ning sportlaste treenerite tunnustamiseks ja toetamiseks</t>
  </si>
  <si>
    <t>Tallinna Sotsiaal- ja Tervishoiuamet</t>
  </si>
  <si>
    <t>Eakate festivali korraldamise osaliseks toetamiseks</t>
  </si>
  <si>
    <t>Mittetulundusühingu Memento Mare tegevuse osaliseks toetamiseks</t>
  </si>
  <si>
    <t>14. Põhja-Tallinna lasteaedadele, noortekeskusele ja korteriühistule liiva ostmise ja veo kulude katteks</t>
  </si>
  <si>
    <t>Kahu tn 4 Lasnamäe Noortekeskuse avariiohtliku olukorra likvideerimiseks</t>
  </si>
  <si>
    <t>08107</t>
  </si>
  <si>
    <t>10200</t>
  </si>
  <si>
    <t>4. Veneetsia karnevali korraldamise kulude katteks</t>
  </si>
  <si>
    <t>Tallinna Linnavaraamet</t>
  </si>
  <si>
    <t>Tallinna Kommunaalamet</t>
  </si>
  <si>
    <t>Harju Maakohtu 28. juuni 2013 kohtuotsuse täitmiseks tsiviilasjas nr 2-03-948</t>
  </si>
  <si>
    <t>Tallinna Linnakantselei</t>
  </si>
  <si>
    <t>Vene Kultuurikeskuse Mere pst 5 hoone 0 korruse  saali põranda remonttööd</t>
  </si>
  <si>
    <t>08202</t>
  </si>
  <si>
    <t xml:space="preserve">Nelja Tallinna üldhariduskooli sisustuse väljaostmiseks </t>
  </si>
  <si>
    <t>Lasteaed Mesipuu piirdeaia ehituskuludeks</t>
  </si>
  <si>
    <t>15. MTÜ-le Loovlend projekti "Sonja Nüganen" toetamise kulude katteks</t>
  </si>
  <si>
    <t>4. Nõmme piirkonna laste päevahoiuteenuse kulude katteks</t>
  </si>
  <si>
    <t>Haabersti Linnaosa Valitsus</t>
  </si>
  <si>
    <t>„Jaanilaupäev Eesti Vabaõhumuuseumis 2015“ toetamiseks</t>
  </si>
  <si>
    <t>09110</t>
  </si>
  <si>
    <t>16. Lasteaia Mesipuu liiva ostmise ja veo kulude katteks</t>
  </si>
  <si>
    <t>17. Põhja-Tallinna linnaosa lasteaedadele võõrasemade ostmise kulude katteks</t>
  </si>
  <si>
    <t>4.  Männi pargi teede äärde prügikastide paigaldamise ja Akadeemia tee 30a staadioni hoolduskulude katteks</t>
  </si>
  <si>
    <t>5. Meie Lapsed MTÜ-le Nõmme piirkonna puudega laste päevahoiuteenuse kulude katteks</t>
  </si>
  <si>
    <t>18. Tallinna Kopli Noortemaja linnalaagri toitlustamise kulude katteks</t>
  </si>
  <si>
    <t>19. Karjamaa Põhikooli linnalaagri toitlustamise kulude katteks</t>
  </si>
  <si>
    <t>Tallinna Ettevõtlusamet</t>
  </si>
  <si>
    <t>Ühistupanga Asutamise Sihtasutuse tegevuse toetamiseks</t>
  </si>
  <si>
    <t>04900</t>
  </si>
  <si>
    <t>MTÜ Pirita Palliklubi korvpallimeeskonna TLÜ/Kalev toetamiseks</t>
  </si>
  <si>
    <t>MTÜ Eesti Jäähokiliit korraldatava heategevusliku hokišõu toetamiseks</t>
  </si>
  <si>
    <t>20. MTÜ-le Kalamaja Kalad keraamikaahju soetuse kulude katteks</t>
  </si>
  <si>
    <t>21. Taisto Bussid AS-le ringreisi transpordikulude katteks</t>
  </si>
  <si>
    <t>22. Puksiiriabi 24h OÜ-le ringreisi transpordi kulude katteks</t>
  </si>
  <si>
    <t>23. Eesti Buss OÜ-le ringreisi transpordi kulude katteks</t>
  </si>
  <si>
    <t>7. Janne Teder´ile Eike Teder´i ja Evelin Teder´i osalemiseks tütarlastekoori Ellerhein koosseisus festivalil Itaalias 19.-26. juulini 2015 ja kontsertreisi kulude osaliseks katmiseks</t>
  </si>
  <si>
    <t>5. Seeniortantsurühma "Kateriined" rahvusvahelisest tantsufestivalist osavõtu kuludeks</t>
  </si>
  <si>
    <t>05100</t>
  </si>
  <si>
    <t>24. Kaalukiige parandamiseks, mis asub Kopli Noortemaja territooriumil avalikus kasutuses</t>
  </si>
  <si>
    <t>Mittetulundusühingule Loomingukeskus Šanss KVN noortemängude läbiviimseks</t>
  </si>
  <si>
    <t>Mittetulundusühingule Loovlend noorte artistide esinemiste korraldamiseks Jõekääru ja Seedrioru suvelaagrites Kanadas Ontario provintsis ning Lääneranniku Eesti Päevadel Whistler’is Briti Columbia provintsis</t>
  </si>
  <si>
    <t>03600</t>
  </si>
  <si>
    <t>Tallinnas 6.-9. septembril 2015 toimuva X Rahvusvahelise kriisireguleerimisalase konverentsi „Kriisireguleerimise juhtimine 21. sajandil. Veeteede ohutuse ja turvalisuse tagamiseks ning võimalike keskkonnariskide vältimiseks ennetavate ja tagajärgi leeven</t>
  </si>
  <si>
    <t>08400</t>
  </si>
  <si>
    <t>Eesti  Evangeelse Luterliku  Kiriku Mustamäe Maarja Magdaleena koguduse hoone projekteerimise toetamiseks</t>
  </si>
  <si>
    <t>Tallinlasest veemotosportlase Marek Peeba tunnustamiseks ja toetamiseks</t>
  </si>
  <si>
    <t>08012</t>
  </si>
  <si>
    <t>25. Pelgulinna Seltsile Pelgulinna Päeva raames lastetöötoa ürituse korraldamise kulude katteks</t>
  </si>
  <si>
    <t>Kultuuriväärtuste Ametile hallatavate asutuste avariitöödeks</t>
  </si>
  <si>
    <t>08201 (5300€)
08203 (6100€)</t>
  </si>
  <si>
    <t>MTÜ-le Tallinna Vanavanemate Liit vanavanemate päeva kontserdi osaliseks toetamiseks</t>
  </si>
  <si>
    <t>Ferdinand Veike matusekuludeks</t>
  </si>
  <si>
    <t>Mittetulundusühingu Valgusfestival poolt korraldatava Valgusfestivali läbiviimise toetamiseks</t>
  </si>
  <si>
    <t>Eesti Kirurgide Assotsiatsiooni poolt organiseeritava Balti Kirurgide Assotsiatsiooni VIII kongressi kulude osaliseks katmiseks</t>
  </si>
  <si>
    <t>07600</t>
  </si>
  <si>
    <t>26. Õpilasmaleva SA-le maleva korraldamise kulude katteks</t>
  </si>
  <si>
    <t>Mittetulundusühingu Spordiklubi Edur korraldatava Tallinna Ralli 2015 kulude osaliseks katmiseks</t>
  </si>
  <si>
    <t xml:space="preserve">Raha eraldamine Tallinna Linnavolikogu Kantseleile hüvitiste maksmiseks </t>
  </si>
  <si>
    <t xml:space="preserve">Tallinna linna eestkostel oleva
alaealise poolt tekitatud kahju hüvitamiseks
</t>
  </si>
  <si>
    <t>Kristiine Linnaosa Valitsus</t>
  </si>
  <si>
    <t>Tulika 33b  kinnistu kanalisatsioonikaevu ja -torustiku  rekonstrueerimiseks</t>
  </si>
  <si>
    <t xml:space="preserve">5.  Lepistiku parki prügikastide soetamiseks </t>
  </si>
  <si>
    <t>Raha eraldamine Punase tn 69 koolihoone turvalisuse tagamiseks</t>
  </si>
  <si>
    <t>Raha eraldamine Pirita discgolfi väljaku ümberkolimistöödeks</t>
  </si>
  <si>
    <t>27. Põhja-Tallinna vähekindlustatud peredele koolitarvete soetamise kulude katteks</t>
  </si>
  <si>
    <t>Sihtasutuse Rahvusvahelised kergejõustikuüritused korraldatud Euroopa U23-vanuseklassi meistrivõistluste kulude osaliseks katmiseks</t>
  </si>
  <si>
    <t>28. Tiit Reisid OÜ-le koolieelsete lasteasutuste juhtide õppereisi kulude katteks</t>
  </si>
  <si>
    <t>Esialgne eelarve</t>
  </si>
  <si>
    <t>I lisaeelarve</t>
  </si>
  <si>
    <t>Noorsooametile mittetulundusühingu Eesti Kabeliit korraldatud Euroopa noorte meistrivõistluste kulude osaliseks katmiseks</t>
  </si>
  <si>
    <t>Kohtuasjaga nr 3-10-3008 seotud kulude katmiseks</t>
  </si>
  <si>
    <t>Täpsustatud eelarve</t>
  </si>
  <si>
    <t>6. Octavus OÜ-le koristus- ja eripuhastustööde teostamiseks</t>
  </si>
  <si>
    <t>Tallinlastest sportlaste Sander Sarlini ja Epp Mäe ning tema treeneri tunnustamiseks ja toetamiseks</t>
  </si>
  <si>
    <t>Tallinlastest sportlaste Ljudmila Kortšagina ja avamerejaht Forte meeskonna tunnustamiseks ja toetamiseks</t>
  </si>
  <si>
    <t>Raha eraldamine Tallinna Linnakantseleile hüvitise maksmiseks</t>
  </si>
  <si>
    <t>Linnaarhiiv</t>
  </si>
  <si>
    <t>Raha eraldamine Tallinna Linnaarhiivile hüvitise maksmiseks</t>
  </si>
  <si>
    <t>01330</t>
  </si>
  <si>
    <t>Põhja-Tallinna Valitsus</t>
  </si>
  <si>
    <t>Raha eraldamine Põhja-Tallinna Valitsusele hüvitise maksmiseks</t>
  </si>
  <si>
    <t>2. Piirkondliku ürituse "Haabersti Tervisepäev" korraldamise kulude katteks</t>
  </si>
  <si>
    <t>Linnaplaneerimise Amet</t>
  </si>
  <si>
    <t xml:space="preserve">Raha eraldamine Tallinna Linnaplaneerimise Ametile hüvitiste maksmiseks </t>
  </si>
  <si>
    <t>Raha eraldamine Tallinna Kommunaalametile hüvitiste maksmiseks</t>
  </si>
  <si>
    <t>06605</t>
  </si>
  <si>
    <t>3. MTÜ-de toetamiseks</t>
  </si>
  <si>
    <t>08209</t>
  </si>
  <si>
    <t>Raha eraldamine Tallinna Kultuuriväärtuste Ametile toetuse andmiseks Eesti Kirikute Nõukogule</t>
  </si>
  <si>
    <t>Raha eraldamine Tallinna Kultuuriväärtuste Ametile toetuse andmiseks mittetulundusühingule Muusikute täiendõppe keskus</t>
  </si>
  <si>
    <t>Raha eraldamine Tallinna Linnakantseleile eesti keele koolituse läbiviimiseks Tallinna linna vene õppekeelega koolide ja lasteaedade õpetajatele</t>
  </si>
  <si>
    <t>Raha eraldamine Tallinna Kultuuriväärtuste Ametile toetuse andmiseks Mittetulundusühingule Credo Festivalid</t>
  </si>
  <si>
    <t>6.  Ehitajate tee 82 hoone mõõdistusprojekti koostamise kulude katteks</t>
  </si>
  <si>
    <t>8. ART-Fortius MTÜ-le teatrifestivali "Kuldne Mask Eestis 2015" programmi korraldamise kulude osaliseks katteks</t>
  </si>
  <si>
    <t>29. Atix OÜ-le välitreeningväljaku inventari väljavahetamise kulude katteks</t>
  </si>
  <si>
    <t>30. Kalamaja Põhikooli juubeli kulude katteks</t>
  </si>
  <si>
    <t>Raha eraldamine linnaosadele jõulupuu hankimise ja istutamise kulude katteks</t>
  </si>
  <si>
    <t>Haabersti Linnaosa Valits, Kristiine Linnaosa Valitsus, Lasnamäe Linnaosa Valitsus, Mustamäe Linnaosa Valitsus, Nõmme Linnaosa Valitsus, Pirita Linnaosa Valitsus ja Põhja-Tallinna Valitsus</t>
  </si>
  <si>
    <t>Tallinna Linnavaramet</t>
  </si>
  <si>
    <t>Vaidluse lõpetamiseks haldusasjas nr 3-13-586</t>
  </si>
  <si>
    <t>06100</t>
  </si>
  <si>
    <t>2. Lasnamäe linnaosa haldusala linnateaberajatistele reklaami paigaldamise kulude katmiseks</t>
  </si>
  <si>
    <t>4. Projekti "Haabersti Väike Elupäästja" esmaabikursuste läbiviimise kulude katteks</t>
  </si>
  <si>
    <t>II lisaeeelarve</t>
  </si>
  <si>
    <t>Teises lisaeelarves</t>
  </si>
  <si>
    <t xml:space="preserve">Vaidluse lõpetamiseks haldusasjas nr 3-14-39 </t>
  </si>
  <si>
    <t>Raha eraldamine Kristiine Linnaosa Valitsusele hüvitise maksmiseks</t>
  </si>
  <si>
    <t xml:space="preserve">9. Gustav Adolfi Sihtasutusele õpilaste osalemiseks Euroopa Noorteparlamendi 80. rahvusvahelisel istungijärgul </t>
  </si>
  <si>
    <t>Raha eraldamine Põhja-Tallinna Valitsusele Kopli liinidel turvateenuse osutamisega seotud kulude katteks</t>
  </si>
  <si>
    <t>Raha eraldamine Põhja-Tallinna Valitsusele Tallinna Salme Kultuurikeskuse fassaadi avariitööde teostamise kulude katteks</t>
  </si>
  <si>
    <t>31. Põhja-Tallinna Sotsiaalkeskuse juubeli kulude katteks</t>
  </si>
  <si>
    <t>Tallinna Lastekodu töötajate koondamishüvitise maksmiseks</t>
  </si>
  <si>
    <t>32. MTÜ-le "Loo ja Tee" ürituse Memme-Taadi jõulupeo toitlustuse ja jõulukaunistuste kulude katteks</t>
  </si>
  <si>
    <t>10400</t>
  </si>
  <si>
    <t>Raha eraldamine Ettevõtlusametile MTÜ Eesti Kulinaaria Instituut toetamiseks</t>
  </si>
  <si>
    <t>Raha eraldamine Pirita Linnaosa Valitsusele Kloostri tee 6 hoonesse kolimisega seotud kulude katteks</t>
  </si>
  <si>
    <t>Tallinna Keskkonnaamet</t>
  </si>
  <si>
    <t>Mittetulundusühingu Keskkonnateenused haldusasjaga nr 3-14-421 seoses 2015. aastal kantud kulude katmiseks</t>
  </si>
  <si>
    <t>10. MTÜ-le "Stuudio JOY" kontserdi "Stuudio JOY ja sõbrad" korraldamise kulude katteks</t>
  </si>
  <si>
    <t>5. MTÜ-de toetamiseks</t>
  </si>
  <si>
    <t>Raha eraldamine Sotsiaal- ja Tervishoiuametile ravimite ja tarvikute ostmiseks</t>
  </si>
  <si>
    <t>Raha eraldamine Tallinna Kiirabile elupäästva aparatuuri ostmiseks</t>
  </si>
  <si>
    <t>07240</t>
  </si>
  <si>
    <t>Raha eraldamine Sotsiaal- ja Tervishoiuametile NEO GSM seadmekomplektide ostmiseks</t>
  </si>
  <si>
    <t>10201</t>
  </si>
  <si>
    <t>Raha eraldamine Tallinna Turgudele põrandahooldusmasina soetamiseks</t>
  </si>
  <si>
    <t>04710</t>
  </si>
  <si>
    <t>Raha eraldamine Tallinna Linnavaraametile korteriühistutele graniitliiva hoidmiseks vajalike konteinerite soetamise kulude katteks</t>
  </si>
  <si>
    <t>Raha eraldamine Tallinna Spordi- ja Noorsooametile Mittetulundusühingu Baltic Selects Estonia korraldatava rahvusvahelise jäähokiturniiri „Baltic Sea Cup Legend Invite” kulude osaliseks katmiseks</t>
  </si>
  <si>
    <t>Raha eraldamine Tallinna Spordi- ja Noorsooametile tallinlasest sportlase Mart Seimi ning tema treeneri tunnustamiseks ja toetamiseks</t>
  </si>
  <si>
    <t xml:space="preserve"> Spordi- ja Noorsooamet</t>
  </si>
  <si>
    <t>6. Haabersti linnaosa korteriühistute aastalõpu seminari läbiviimise kulude katteks</t>
  </si>
  <si>
    <t>3. Lasnamäe Spordikompleksi hoone avariiohtliku olukorra likvideerimisega seotud kulude katmiseks</t>
  </si>
  <si>
    <t>7.  Mustamäe Linnaosa Valitsuse administratiivhoone veeavarii kahjustuste likvideerimise kulude katteks</t>
  </si>
  <si>
    <t>33. Tantsurühma "Pelgulinna memmed" juubeli kulude katteks</t>
  </si>
  <si>
    <t>11. Nõmme Kultuurikeskusele dataprojektori soetamise kulude katteks</t>
  </si>
  <si>
    <t>10. Pääsküla Gümnaasiumile 30. juubeliks pingi soetamise kulude katteks</t>
  </si>
  <si>
    <t>9. Nõmme Sotsiaalmaja püstiku torude vahetamise kulude katteks</t>
  </si>
  <si>
    <t>8. Valdeku tn 9 lippaia kulude osaliseks katteks</t>
  </si>
  <si>
    <t>7. Peeter Pere Arhitektid OÜ-le Nõmme Gümnaasiumi spordihoone detailplaneeringu kaasajastamise kulude katteks</t>
  </si>
  <si>
    <t>6. Glehni kujude Krokodill ja Kalevipoeg restaureerimistööde kulude katteks</t>
  </si>
  <si>
    <t>8.  Mustamäe Päevakeskusele keedukatla soetamise kulude katteks</t>
  </si>
  <si>
    <t>Raha eraldamine Tallinna Spordi- ja Noorsooametile mittetulundusühingu Pirita Palliklubi korvpallimeeskonna TLÜ/Kalev toetamiseks</t>
  </si>
  <si>
    <t>Tallinna Linnaplaneerimise Amet</t>
  </si>
  <si>
    <t>Raha eraldamine teenistujatele hüvitiste maksmiseks seoses koondamise ja teenistusest vabastamisega nende enda algatusel vanaduspensionile jäämise tõttu</t>
  </si>
  <si>
    <t>Ohtlike puude raieks Siselinna kalmistul</t>
  </si>
  <si>
    <t>Ülelinnalise aastavahetuse ilutulestiku korraldamise kulude katmiseks</t>
  </si>
  <si>
    <t>Tallinna Linnavolikogu Kantselei</t>
  </si>
  <si>
    <t>Teenistujale hüvitise maksmiseks seoses teenistussuhte lõpetamisega</t>
  </si>
  <si>
    <t>9.  Ehitajate tee 82 hoone vihmaveesüsteemide remondi kulude katteks</t>
  </si>
  <si>
    <t>34. Pelgulinna Rahvamajas Toomapäeva ürituse korraldamise kulude katteks</t>
  </si>
  <si>
    <t>Pinkide ja prügikasti ostmiseks</t>
  </si>
  <si>
    <t>10.  Akadeemia tee 32 ruumide ehitustööde kulude katteks</t>
  </si>
  <si>
    <t>11.  Sõpruse pst 209a/211a/213a äriruumide katuse remondi kulude katteks</t>
  </si>
  <si>
    <t>7. Linnaosavalitsuse haldushoone ruumides avariiremondi kulude katteks</t>
  </si>
  <si>
    <t>2.  Kloostri tee 6 hoonesse mööbli soetamine</t>
  </si>
  <si>
    <t>1.  Kloostri tee 6 hoonesse kolimisega seotud kulude katteks</t>
  </si>
  <si>
    <t>12.  Lõhutud pargipinkide demonteerimise ja ultiliseerimise kulude katteks</t>
  </si>
  <si>
    <t>13.  Haljasalade korrashoiu kulude katteks</t>
  </si>
  <si>
    <t>4. Jõulukuuskede kogumispaikade rajamise ja kuuselõkke ettevalmistamise kulude katmiseks</t>
  </si>
  <si>
    <t>14.  Jõuludekoratsioonide paigaldamise kulude katteks</t>
  </si>
  <si>
    <t>15.  Sõpruse pst 225 akende vahetuse kulude katteks</t>
  </si>
  <si>
    <t>35. Lastefestivali "Sinilinnu lend" korraldamise kulude katteks</t>
  </si>
  <si>
    <t>7. Haabersti Sotsiaalkeskuse lastetoa mööbli soetamise kulude katteks</t>
  </si>
  <si>
    <t>12. FC Nõmme United Jalgpalliklubile jalgpallikeskuse jõusaali sisustamise kulude katteks</t>
  </si>
  <si>
    <t>13. Nõmme Põhikooli juurde teekünnise rajamise kulude katteks</t>
  </si>
  <si>
    <t>14. Nõmme Baptistikogudusele kogudusehoone küttesüsteemi renoveerimise kulude katteks</t>
  </si>
  <si>
    <t>36. Väliürituse "Pelgulinna Jõuluootus" korraldamise kulude katteks</t>
  </si>
  <si>
    <t>11. MTÜ-le "Maarjamaa Haridusselts" projekti "Jõulusõimede näitus Tallinna vanalinna Ladina kvartali akendel" korraldamise kulude katteks</t>
  </si>
  <si>
    <t>12. Kunst ja Pärimus OÜ-le Vabaduse väljakul aastavahetuse kontserdi raames toimuva videoprojektsiooni korraldamise kulude katteks</t>
  </si>
  <si>
    <t>5. Lasnamäe Spordikompleksi duširuumi avariiohtliku olukorra likvideerimise kulude katmiseks</t>
  </si>
  <si>
    <t>Suunatud seisuga 18.01.2016</t>
  </si>
  <si>
    <t>Kokku linnaosade reservfondi jääk 18.01.2016</t>
  </si>
  <si>
    <t>Jääk 18.01.2016</t>
  </si>
  <si>
    <t>Jääk seisuga 18.01.2016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</si>
</sst>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#,##0.0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ourier"/>
      <family val="1"/>
      <charset val="186"/>
    </font>
    <font>
      <u/>
      <sz val="11"/>
      <color theme="10"/>
      <name val="Calibri"/>
      <family val="2"/>
      <charset val="186"/>
    </font>
    <font>
      <sz val="11"/>
      <color theme="1" tint="0.499984740745262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186"/>
    </font>
    <font>
      <sz val="11"/>
      <color theme="0" tint="-0.34998626667073579"/>
      <name val="Calibri"/>
      <family val="2"/>
      <charset val="186"/>
      <scheme val="minor"/>
    </font>
    <font>
      <sz val="11"/>
      <color theme="10"/>
      <name val="Calibri"/>
      <family val="2"/>
      <charset val="186"/>
    </font>
    <font>
      <sz val="12"/>
      <color theme="1"/>
      <name val="Times New Roman"/>
      <family val="1"/>
      <charset val="186"/>
    </font>
    <font>
      <sz val="11"/>
      <color theme="0" tint="-0.1499984740745262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right" vertical="top"/>
    </xf>
    <xf numFmtId="3" fontId="0" fillId="0" borderId="0" xfId="0" applyNumberFormat="1"/>
    <xf numFmtId="3" fontId="1" fillId="0" borderId="0" xfId="0" applyNumberFormat="1" applyFont="1"/>
    <xf numFmtId="9" fontId="0" fillId="0" borderId="0" xfId="3" applyFont="1"/>
    <xf numFmtId="0" fontId="0" fillId="2" borderId="0" xfId="0" applyFont="1" applyFill="1"/>
    <xf numFmtId="0" fontId="8" fillId="2" borderId="0" xfId="0" applyFont="1" applyFill="1"/>
    <xf numFmtId="0" fontId="6" fillId="0" borderId="0" xfId="2" applyFont="1" applyAlignment="1" applyProtection="1">
      <alignment vertical="top" wrapText="1"/>
    </xf>
    <xf numFmtId="164" fontId="6" fillId="0" borderId="0" xfId="2" applyNumberFormat="1" applyFont="1" applyBorder="1" applyAlignment="1" applyProtection="1">
      <alignment vertical="top" wrapText="1"/>
    </xf>
    <xf numFmtId="0" fontId="0" fillId="0" borderId="0" xfId="0" applyFont="1"/>
    <xf numFmtId="3" fontId="0" fillId="0" borderId="0" xfId="0" applyNumberFormat="1" applyFont="1"/>
    <xf numFmtId="0" fontId="0" fillId="0" borderId="1" xfId="0" applyFont="1" applyBorder="1"/>
    <xf numFmtId="0" fontId="9" fillId="0" borderId="0" xfId="0" applyFont="1"/>
    <xf numFmtId="0" fontId="0" fillId="0" borderId="0" xfId="0" applyFont="1" applyFill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10" fillId="0" borderId="0" xfId="0" applyFont="1" applyFill="1" applyBorder="1"/>
    <xf numFmtId="3" fontId="9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10" fillId="0" borderId="0" xfId="0" applyFont="1" applyFill="1"/>
    <xf numFmtId="3" fontId="9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/>
    <xf numFmtId="0" fontId="0" fillId="0" borderId="0" xfId="0" applyNumberFormat="1" applyFont="1" applyAlignment="1">
      <alignment horizontal="left" textRotation="3"/>
    </xf>
    <xf numFmtId="4" fontId="0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right"/>
    </xf>
    <xf numFmtId="4" fontId="9" fillId="0" borderId="0" xfId="0" applyNumberFormat="1" applyFont="1"/>
    <xf numFmtId="4" fontId="9" fillId="0" borderId="0" xfId="0" applyNumberFormat="1" applyFont="1" applyFill="1"/>
    <xf numFmtId="4" fontId="9" fillId="0" borderId="0" xfId="1" applyNumberFormat="1" applyFont="1" applyAlignment="1">
      <alignment horizontal="center"/>
    </xf>
    <xf numFmtId="4" fontId="9" fillId="0" borderId="0" xfId="1" applyNumberFormat="1" applyFont="1" applyAlignment="1">
      <alignment horizontal="center" vertical="top"/>
    </xf>
    <xf numFmtId="3" fontId="9" fillId="0" borderId="0" xfId="1" applyNumberFormat="1" applyFont="1"/>
    <xf numFmtId="164" fontId="7" fillId="0" borderId="0" xfId="1" applyFont="1" applyAlignment="1">
      <alignment wrapText="1"/>
    </xf>
    <xf numFmtId="4" fontId="0" fillId="0" borderId="0" xfId="0" applyNumberFormat="1" applyFont="1" applyAlignment="1">
      <alignment vertical="top"/>
    </xf>
    <xf numFmtId="3" fontId="7" fillId="0" borderId="0" xfId="1" applyNumberFormat="1" applyFont="1"/>
    <xf numFmtId="4" fontId="7" fillId="0" borderId="0" xfId="1" applyNumberFormat="1" applyFont="1" applyAlignment="1">
      <alignment horizontal="right"/>
    </xf>
    <xf numFmtId="164" fontId="9" fillId="2" borderId="0" xfId="1" applyFont="1" applyFill="1" applyAlignment="1">
      <alignment vertical="top"/>
    </xf>
    <xf numFmtId="164" fontId="9" fillId="2" borderId="0" xfId="1" applyFont="1" applyFill="1" applyAlignment="1">
      <alignment vertical="top" wrapText="1"/>
    </xf>
    <xf numFmtId="164" fontId="11" fillId="2" borderId="0" xfId="1" applyFont="1" applyFill="1" applyAlignment="1">
      <alignment vertical="top" wrapText="1"/>
    </xf>
    <xf numFmtId="3" fontId="11" fillId="2" borderId="0" xfId="1" applyNumberFormat="1" applyFont="1" applyFill="1" applyAlignment="1">
      <alignment vertical="top"/>
    </xf>
    <xf numFmtId="164" fontId="10" fillId="0" borderId="0" xfId="1" applyFont="1" applyAlignment="1">
      <alignment horizontal="left" wrapText="1" indent="2"/>
    </xf>
    <xf numFmtId="3" fontId="8" fillId="0" borderId="0" xfId="0" applyNumberFormat="1" applyFont="1"/>
    <xf numFmtId="164" fontId="10" fillId="0" borderId="0" xfId="1" applyFont="1" applyAlignment="1">
      <alignment wrapText="1"/>
    </xf>
    <xf numFmtId="3" fontId="7" fillId="0" borderId="0" xfId="1" applyNumberFormat="1" applyFont="1" applyBorder="1" applyAlignment="1">
      <alignment vertical="top"/>
    </xf>
    <xf numFmtId="164" fontId="7" fillId="0" borderId="0" xfId="1" applyFont="1" applyAlignment="1">
      <alignment vertical="top"/>
    </xf>
    <xf numFmtId="164" fontId="7" fillId="0" borderId="0" xfId="1" applyFont="1" applyAlignment="1">
      <alignment vertical="top" wrapText="1"/>
    </xf>
    <xf numFmtId="164" fontId="9" fillId="0" borderId="0" xfId="1" applyFont="1" applyAlignment="1">
      <alignment vertical="top" wrapText="1"/>
    </xf>
    <xf numFmtId="3" fontId="9" fillId="0" borderId="0" xfId="1" applyNumberFormat="1" applyFont="1" applyAlignment="1">
      <alignment horizontal="right" vertical="top"/>
    </xf>
    <xf numFmtId="3" fontId="7" fillId="0" borderId="0" xfId="1" applyNumberFormat="1" applyFont="1" applyFill="1"/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/>
    </xf>
    <xf numFmtId="3" fontId="7" fillId="0" borderId="0" xfId="1" applyNumberFormat="1" applyFont="1" applyAlignment="1">
      <alignment vertical="top"/>
    </xf>
    <xf numFmtId="4" fontId="7" fillId="0" borderId="0" xfId="1" applyNumberFormat="1" applyFont="1" applyAlignment="1">
      <alignment vertical="top"/>
    </xf>
    <xf numFmtId="164" fontId="7" fillId="0" borderId="1" xfId="1" applyFont="1" applyBorder="1" applyAlignment="1">
      <alignment vertical="top"/>
    </xf>
    <xf numFmtId="164" fontId="7" fillId="0" borderId="1" xfId="1" applyFont="1" applyBorder="1" applyAlignment="1">
      <alignment vertical="top" wrapText="1"/>
    </xf>
    <xf numFmtId="3" fontId="7" fillId="0" borderId="1" xfId="1" applyNumberFormat="1" applyFont="1" applyBorder="1" applyAlignment="1">
      <alignment vertical="top"/>
    </xf>
    <xf numFmtId="4" fontId="7" fillId="0" borderId="0" xfId="1" applyNumberFormat="1" applyFont="1" applyBorder="1" applyAlignment="1">
      <alignment vertical="top"/>
    </xf>
    <xf numFmtId="164" fontId="9" fillId="0" borderId="0" xfId="1" applyFont="1" applyBorder="1" applyAlignment="1">
      <alignment vertical="top" wrapText="1"/>
    </xf>
    <xf numFmtId="3" fontId="9" fillId="0" borderId="0" xfId="1" quotePrefix="1" applyNumberFormat="1" applyFont="1" applyBorder="1" applyAlignment="1">
      <alignment vertical="top"/>
    </xf>
    <xf numFmtId="4" fontId="9" fillId="0" borderId="0" xfId="1" quotePrefix="1" applyNumberFormat="1" applyFont="1" applyBorder="1" applyAlignment="1">
      <alignment vertical="top"/>
    </xf>
    <xf numFmtId="3" fontId="7" fillId="0" borderId="0" xfId="1" applyNumberFormat="1" applyFont="1" applyBorder="1"/>
    <xf numFmtId="3" fontId="7" fillId="0" borderId="0" xfId="1" quotePrefix="1" applyNumberFormat="1" applyFont="1" applyBorder="1" applyAlignment="1">
      <alignment vertical="top"/>
    </xf>
    <xf numFmtId="4" fontId="7" fillId="0" borderId="0" xfId="1" quotePrefix="1" applyNumberFormat="1" applyFont="1" applyBorder="1" applyAlignment="1">
      <alignment vertical="top"/>
    </xf>
    <xf numFmtId="3" fontId="7" fillId="0" borderId="1" xfId="1" quotePrefix="1" applyNumberFormat="1" applyFont="1" applyBorder="1" applyAlignment="1">
      <alignment vertical="top"/>
    </xf>
    <xf numFmtId="164" fontId="7" fillId="0" borderId="0" xfId="1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164" fontId="7" fillId="0" borderId="0" xfId="1" applyFont="1" applyFill="1" applyAlignment="1">
      <alignment vertical="top"/>
    </xf>
    <xf numFmtId="164" fontId="7" fillId="0" borderId="0" xfId="1" applyFont="1" applyFill="1" applyAlignment="1">
      <alignment vertical="top" wrapText="1"/>
    </xf>
    <xf numFmtId="164" fontId="9" fillId="0" borderId="0" xfId="1" applyFont="1" applyFill="1" applyBorder="1" applyAlignment="1">
      <alignment vertical="top" wrapText="1"/>
    </xf>
    <xf numFmtId="3" fontId="9" fillId="0" borderId="0" xfId="1" quotePrefix="1" applyNumberFormat="1" applyFont="1" applyFill="1" applyBorder="1" applyAlignment="1">
      <alignment vertical="top"/>
    </xf>
    <xf numFmtId="4" fontId="9" fillId="0" borderId="0" xfId="1" quotePrefix="1" applyNumberFormat="1" applyFont="1" applyFill="1" applyBorder="1" applyAlignment="1">
      <alignment vertical="top"/>
    </xf>
    <xf numFmtId="3" fontId="7" fillId="0" borderId="0" xfId="1" applyNumberFormat="1" applyFont="1" applyFill="1" applyBorder="1"/>
    <xf numFmtId="3" fontId="7" fillId="0" borderId="0" xfId="1" quotePrefix="1" applyNumberFormat="1" applyFont="1" applyFill="1" applyBorder="1" applyAlignment="1">
      <alignment horizontal="right" vertical="top"/>
    </xf>
    <xf numFmtId="3" fontId="7" fillId="0" borderId="1" xfId="1" applyNumberFormat="1" applyFont="1" applyBorder="1" applyAlignment="1">
      <alignment vertical="top" wrapText="1"/>
    </xf>
    <xf numFmtId="0" fontId="9" fillId="0" borderId="1" xfId="0" applyFont="1" applyFill="1" applyBorder="1"/>
    <xf numFmtId="3" fontId="9" fillId="0" borderId="1" xfId="0" quotePrefix="1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" fontId="0" fillId="0" borderId="0" xfId="0" applyNumberFormat="1" applyFont="1" applyFill="1" applyAlignment="1">
      <alignment vertical="top"/>
    </xf>
    <xf numFmtId="3" fontId="7" fillId="0" borderId="0" xfId="1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1" fillId="2" borderId="0" xfId="0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indent="1"/>
    </xf>
    <xf numFmtId="3" fontId="10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1" fillId="2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3" fontId="9" fillId="0" borderId="0" xfId="0" quotePrefix="1" applyNumberFormat="1" applyFont="1" applyBorder="1" applyAlignment="1">
      <alignment vertical="top"/>
    </xf>
    <xf numFmtId="3" fontId="7" fillId="0" borderId="1" xfId="0" quotePrefix="1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3" fontId="9" fillId="0" borderId="1" xfId="0" quotePrefix="1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3" fontId="7" fillId="0" borderId="0" xfId="0" quotePrefix="1" applyNumberFormat="1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3" fontId="9" fillId="0" borderId="0" xfId="0" quotePrefix="1" applyNumberFormat="1" applyFont="1" applyFill="1" applyBorder="1" applyAlignment="1">
      <alignment vertical="top"/>
    </xf>
    <xf numFmtId="0" fontId="7" fillId="0" borderId="0" xfId="0" applyFont="1" applyAlignment="1">
      <alignment vertical="top" wrapText="1"/>
    </xf>
    <xf numFmtId="3" fontId="7" fillId="0" borderId="0" xfId="0" quotePrefix="1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3" fontId="10" fillId="0" borderId="0" xfId="0" applyNumberFormat="1" applyFont="1" applyBorder="1" applyAlignment="1">
      <alignment horizontal="center" vertical="top"/>
    </xf>
    <xf numFmtId="3" fontId="11" fillId="2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3" fontId="11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vertical="top"/>
    </xf>
    <xf numFmtId="3" fontId="9" fillId="0" borderId="1" xfId="0" quotePrefix="1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3" fontId="9" fillId="0" borderId="2" xfId="0" quotePrefix="1" applyNumberFormat="1" applyFont="1" applyFill="1" applyBorder="1" applyAlignment="1">
      <alignment vertical="top"/>
    </xf>
    <xf numFmtId="3" fontId="9" fillId="0" borderId="2" xfId="0" quotePrefix="1" applyNumberFormat="1" applyFont="1" applyBorder="1" applyAlignment="1">
      <alignment vertical="top"/>
    </xf>
    <xf numFmtId="3" fontId="7" fillId="0" borderId="0" xfId="0" applyNumberFormat="1" applyFont="1" applyBorder="1"/>
    <xf numFmtId="0" fontId="10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10" fillId="0" borderId="0" xfId="0" applyFont="1" applyAlignment="1">
      <alignment horizontal="left" indent="1"/>
    </xf>
    <xf numFmtId="3" fontId="10" fillId="0" borderId="0" xfId="0" applyNumberFormat="1" applyFont="1"/>
    <xf numFmtId="0" fontId="10" fillId="0" borderId="0" xfId="0" applyFont="1"/>
    <xf numFmtId="0" fontId="7" fillId="0" borderId="1" xfId="0" applyFont="1" applyBorder="1"/>
    <xf numFmtId="3" fontId="9" fillId="0" borderId="0" xfId="0" quotePrefix="1" applyNumberFormat="1" applyFont="1" applyBorder="1"/>
    <xf numFmtId="3" fontId="7" fillId="0" borderId="1" xfId="0" quotePrefix="1" applyNumberFormat="1" applyFont="1" applyBorder="1"/>
    <xf numFmtId="0" fontId="9" fillId="0" borderId="1" xfId="0" applyFont="1" applyBorder="1"/>
    <xf numFmtId="3" fontId="9" fillId="0" borderId="1" xfId="0" quotePrefix="1" applyNumberFormat="1" applyFont="1" applyBorder="1"/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horizontal="left" textRotation="3"/>
    </xf>
    <xf numFmtId="3" fontId="7" fillId="0" borderId="0" xfId="0" applyNumberFormat="1" applyFont="1" applyAlignment="1">
      <alignment horizontal="left" textRotation="3"/>
    </xf>
    <xf numFmtId="0" fontId="10" fillId="2" borderId="0" xfId="0" applyFont="1" applyFill="1" applyBorder="1"/>
    <xf numFmtId="0" fontId="11" fillId="2" borderId="0" xfId="0" applyFont="1" applyFill="1" applyBorder="1"/>
    <xf numFmtId="3" fontId="7" fillId="0" borderId="1" xfId="0" applyNumberFormat="1" applyFont="1" applyBorder="1"/>
    <xf numFmtId="4" fontId="7" fillId="0" borderId="0" xfId="0" applyNumberFormat="1" applyFont="1"/>
    <xf numFmtId="4" fontId="7" fillId="0" borderId="0" xfId="0" applyNumberFormat="1" applyFont="1" applyFill="1"/>
    <xf numFmtId="4" fontId="7" fillId="0" borderId="0" xfId="0" applyNumberFormat="1" applyFont="1" applyAlignment="1">
      <alignment horizontal="left" textRotation="3"/>
    </xf>
    <xf numFmtId="0" fontId="7" fillId="2" borderId="0" xfId="0" applyFont="1" applyFill="1"/>
    <xf numFmtId="0" fontId="9" fillId="2" borderId="0" xfId="0" applyFont="1" applyFill="1" applyBorder="1"/>
    <xf numFmtId="0" fontId="7" fillId="2" borderId="0" xfId="0" applyFont="1" applyFill="1" applyBorder="1"/>
    <xf numFmtId="0" fontId="10" fillId="0" borderId="0" xfId="0" applyFont="1" applyAlignment="1">
      <alignment wrapText="1"/>
    </xf>
    <xf numFmtId="0" fontId="4" fillId="0" borderId="0" xfId="2" applyAlignment="1" applyProtection="1"/>
    <xf numFmtId="0" fontId="4" fillId="0" borderId="0" xfId="2" applyAlignment="1" applyProtection="1">
      <alignment horizontal="left" wrapText="1" indent="4"/>
    </xf>
    <xf numFmtId="0" fontId="4" fillId="0" borderId="0" xfId="2" applyAlignment="1" applyProtection="1">
      <alignment horizontal="left" indent="4"/>
    </xf>
    <xf numFmtId="4" fontId="11" fillId="0" borderId="0" xfId="1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4" fontId="9" fillId="0" borderId="0" xfId="1" applyNumberFormat="1" applyFont="1" applyFill="1" applyAlignment="1">
      <alignment horizontal="right" vertical="top"/>
    </xf>
    <xf numFmtId="0" fontId="12" fillId="0" borderId="0" xfId="0" applyFont="1" applyAlignment="1">
      <alignment vertical="top"/>
    </xf>
    <xf numFmtId="0" fontId="3" fillId="0" borderId="0" xfId="0" applyFont="1" applyFill="1"/>
    <xf numFmtId="0" fontId="3" fillId="0" borderId="0" xfId="0" applyFont="1"/>
    <xf numFmtId="0" fontId="13" fillId="0" borderId="0" xfId="0" applyFont="1"/>
    <xf numFmtId="49" fontId="13" fillId="0" borderId="0" xfId="0" applyNumberFormat="1" applyFont="1" applyAlignment="1">
      <alignment horizontal="right"/>
    </xf>
    <xf numFmtId="0" fontId="4" fillId="0" borderId="0" xfId="2" applyAlignment="1" applyProtection="1">
      <alignment wrapText="1"/>
    </xf>
    <xf numFmtId="164" fontId="4" fillId="0" borderId="0" xfId="2" applyNumberFormat="1" applyAlignment="1" applyProtection="1">
      <alignment vertical="top" wrapText="1"/>
    </xf>
    <xf numFmtId="0" fontId="12" fillId="0" borderId="0" xfId="0" applyFont="1" applyAlignment="1">
      <alignment vertical="top" wrapText="1"/>
    </xf>
    <xf numFmtId="49" fontId="13" fillId="0" borderId="0" xfId="0" quotePrefix="1" applyNumberFormat="1" applyFont="1" applyAlignment="1">
      <alignment horizontal="right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Border="1"/>
    <xf numFmtId="0" fontId="0" fillId="0" borderId="0" xfId="0" applyFont="1" applyBorder="1"/>
    <xf numFmtId="164" fontId="4" fillId="0" borderId="0" xfId="2" applyNumberFormat="1" applyAlignment="1" applyProtection="1">
      <alignment vertical="top"/>
    </xf>
    <xf numFmtId="0" fontId="4" fillId="0" borderId="0" xfId="2" applyBorder="1" applyAlignment="1" applyProtection="1">
      <alignment wrapText="1"/>
    </xf>
    <xf numFmtId="0" fontId="14" fillId="0" borderId="0" xfId="2" applyFont="1" applyAlignment="1" applyProtection="1">
      <alignment wrapText="1"/>
    </xf>
    <xf numFmtId="164" fontId="4" fillId="0" borderId="0" xfId="2" applyNumberFormat="1" applyBorder="1" applyAlignment="1" applyProtection="1">
      <alignment vertical="top" wrapText="1"/>
    </xf>
    <xf numFmtId="164" fontId="14" fillId="0" borderId="0" xfId="2" applyNumberFormat="1" applyFont="1" applyBorder="1" applyAlignment="1" applyProtection="1">
      <alignment vertical="top" wrapText="1"/>
    </xf>
    <xf numFmtId="164" fontId="14" fillId="0" borderId="1" xfId="2" applyNumberFormat="1" applyFont="1" applyBorder="1" applyAlignment="1" applyProtection="1">
      <alignment vertical="top" wrapText="1"/>
    </xf>
    <xf numFmtId="3" fontId="7" fillId="0" borderId="0" xfId="0" quotePrefix="1" applyNumberFormat="1" applyFont="1" applyBorder="1"/>
    <xf numFmtId="4" fontId="7" fillId="0" borderId="0" xfId="1" applyNumberFormat="1" applyFont="1" applyFill="1" applyAlignment="1">
      <alignment horizontal="right" vertical="top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7" fillId="0" borderId="0" xfId="1" applyNumberFormat="1" applyFont="1" applyAlignment="1">
      <alignment vertical="top" wrapText="1"/>
    </xf>
    <xf numFmtId="0" fontId="10" fillId="0" borderId="0" xfId="0" applyFont="1" applyAlignment="1">
      <alignment horizontal="left" indent="2"/>
    </xf>
    <xf numFmtId="164" fontId="16" fillId="0" borderId="0" xfId="2" applyNumberFormat="1" applyFont="1" applyAlignment="1" applyProtection="1">
      <alignment vertical="top" wrapText="1"/>
    </xf>
    <xf numFmtId="164" fontId="14" fillId="0" borderId="0" xfId="2" applyNumberFormat="1" applyFont="1" applyAlignment="1" applyProtection="1">
      <alignment vertical="top" wrapText="1"/>
    </xf>
    <xf numFmtId="164" fontId="7" fillId="0" borderId="0" xfId="1" applyFont="1" applyFill="1" applyBorder="1" applyAlignment="1">
      <alignment vertical="top" wrapText="1"/>
    </xf>
    <xf numFmtId="3" fontId="7" fillId="0" borderId="0" xfId="1" quotePrefix="1" applyNumberFormat="1" applyFont="1" applyFill="1" applyBorder="1" applyAlignment="1">
      <alignment vertical="top"/>
    </xf>
    <xf numFmtId="164" fontId="4" fillId="0" borderId="0" xfId="2" applyNumberFormat="1" applyFill="1" applyBorder="1" applyAlignment="1" applyProtection="1">
      <alignment vertical="top" wrapText="1"/>
    </xf>
    <xf numFmtId="0" fontId="7" fillId="0" borderId="1" xfId="0" applyFont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/>
    </xf>
    <xf numFmtId="0" fontId="4" fillId="0" borderId="0" xfId="2" applyAlignment="1" applyProtection="1">
      <alignment vertical="top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9" fillId="0" borderId="0" xfId="1" quotePrefix="1" applyNumberFormat="1" applyFont="1" applyBorder="1" applyAlignment="1"/>
    <xf numFmtId="3" fontId="7" fillId="0" borderId="0" xfId="1" quotePrefix="1" applyNumberFormat="1" applyFont="1" applyBorder="1" applyAlignment="1"/>
    <xf numFmtId="14" fontId="1" fillId="0" borderId="0" xfId="0" applyNumberFormat="1" applyFont="1" applyAlignment="1">
      <alignment horizontal="left"/>
    </xf>
    <xf numFmtId="0" fontId="17" fillId="0" borderId="0" xfId="0" applyFont="1" applyAlignment="1">
      <alignment wrapText="1"/>
    </xf>
    <xf numFmtId="4" fontId="9" fillId="0" borderId="0" xfId="0" quotePrefix="1" applyNumberFormat="1" applyFont="1" applyFill="1" applyBorder="1"/>
    <xf numFmtId="0" fontId="0" fillId="0" borderId="0" xfId="0" applyFont="1" applyAlignment="1">
      <alignment vertical="top" wrapText="1"/>
    </xf>
    <xf numFmtId="0" fontId="4" fillId="0" borderId="0" xfId="2" applyBorder="1" applyAlignment="1" applyProtection="1">
      <alignment vertical="top" wrapText="1"/>
    </xf>
    <xf numFmtId="0" fontId="4" fillId="0" borderId="0" xfId="2" applyNumberFormat="1" applyBorder="1" applyAlignment="1" applyProtection="1">
      <alignment vertical="top" wrapText="1"/>
    </xf>
    <xf numFmtId="0" fontId="17" fillId="0" borderId="0" xfId="0" applyFont="1"/>
    <xf numFmtId="0" fontId="15" fillId="0" borderId="0" xfId="0" applyFont="1"/>
    <xf numFmtId="14" fontId="7" fillId="0" borderId="0" xfId="0" applyNumberFormat="1" applyFont="1"/>
    <xf numFmtId="14" fontId="0" fillId="0" borderId="0" xfId="0" applyNumberFormat="1" applyFont="1"/>
    <xf numFmtId="14" fontId="7" fillId="0" borderId="0" xfId="0" applyNumberFormat="1" applyFont="1" applyBorder="1"/>
    <xf numFmtId="4" fontId="18" fillId="0" borderId="0" xfId="1" applyNumberFormat="1" applyFont="1" applyFill="1" applyAlignment="1">
      <alignment horizontal="center" vertical="top"/>
    </xf>
    <xf numFmtId="0" fontId="18" fillId="0" borderId="0" xfId="0" applyFont="1"/>
    <xf numFmtId="4" fontId="18" fillId="0" borderId="0" xfId="1" applyNumberFormat="1" applyFont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49" fontId="13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right" vertical="top" wrapText="1"/>
    </xf>
    <xf numFmtId="49" fontId="13" fillId="0" borderId="0" xfId="0" quotePrefix="1" applyNumberFormat="1" applyFont="1" applyAlignment="1">
      <alignment horizontal="right" vertical="top"/>
    </xf>
    <xf numFmtId="49" fontId="15" fillId="0" borderId="0" xfId="0" quotePrefix="1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9" fontId="5" fillId="0" borderId="0" xfId="0" quotePrefix="1" applyNumberFormat="1" applyFont="1" applyAlignment="1">
      <alignment horizontal="right" vertical="top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</cellXfs>
  <cellStyles count="4">
    <cellStyle name="Hyperlink" xfId="2" builtinId="8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oigusaktid.tallinn.ee/?id=3001&amp;aktid=130473&amp;fd=1&amp;leht=1&amp;q_sort=elex_akt.akt_vkp" TargetMode="External"/><Relationship Id="rId18" Type="http://schemas.openxmlformats.org/officeDocument/2006/relationships/hyperlink" Target="https://oigusaktid.tallinn.ee/?id=3001&amp;aktid=130739&amp;fd=1&amp;leht=1&amp;q_sort=elex_akt.akt_vkp" TargetMode="External"/><Relationship Id="rId26" Type="http://schemas.openxmlformats.org/officeDocument/2006/relationships/hyperlink" Target="https://oigusaktid.tallinn.ee/?id=3001&amp;aktid=131082&amp;fd=1&amp;leht=1&amp;q_sort=elex_akt.akt_vkp" TargetMode="External"/><Relationship Id="rId39" Type="http://schemas.openxmlformats.org/officeDocument/2006/relationships/hyperlink" Target="https://oigusaktid.tallinn.ee/?id=3001&amp;aktid=131556&amp;fd=1&amp;leht=1&amp;q_sort=elex_akt.akt_vkp" TargetMode="External"/><Relationship Id="rId21" Type="http://schemas.openxmlformats.org/officeDocument/2006/relationships/hyperlink" Target="https://oigusaktid.tallinn.ee/?id=3001&amp;aktid=130850&amp;fd=1&amp;leht=1&amp;q_sort=elex_akt.akt_vkp" TargetMode="External"/><Relationship Id="rId34" Type="http://schemas.openxmlformats.org/officeDocument/2006/relationships/hyperlink" Target="https://oigusaktid.tallinn.ee/?id=3001&amp;aktid=131529&amp;fd=1&amp;leht=1&amp;q_sort=elex_akt.akt_vkp" TargetMode="External"/><Relationship Id="rId42" Type="http://schemas.openxmlformats.org/officeDocument/2006/relationships/hyperlink" Target="https://oigusaktid.tallinn.ee/?id=3001&amp;aktid=131534&amp;fd=1&amp;leht=1&amp;q_sort=elex_akt.akt_vkp" TargetMode="External"/><Relationship Id="rId47" Type="http://schemas.openxmlformats.org/officeDocument/2006/relationships/hyperlink" Target="https://oigusaktid.tallinn.ee/?id=3001&amp;aktid=131675&amp;fd=1&amp;leht=1&amp;q_sort=elex_akt.akt_vkp" TargetMode="External"/><Relationship Id="rId50" Type="http://schemas.openxmlformats.org/officeDocument/2006/relationships/hyperlink" Target="https://oigusaktid.tallinn.ee/?id=3001&amp;aktid=131700&amp;fd=1&amp;leht=1&amp;q_sort=elex_akt.akt_vkp" TargetMode="External"/><Relationship Id="rId55" Type="http://schemas.openxmlformats.org/officeDocument/2006/relationships/hyperlink" Target="https://oigusaktid.tallinn.ee/?id=3001&amp;aktid=131813&amp;fd=1&amp;leht=1&amp;q_sort=elex_akt.akt_vkp" TargetMode="External"/><Relationship Id="rId63" Type="http://schemas.openxmlformats.org/officeDocument/2006/relationships/hyperlink" Target="https://oigusaktid.tallinn.ee/?id=3001&amp;aktid=131960&amp;fd=1&amp;leht=1&amp;q_sort=elex_akt.akt_vkp" TargetMode="External"/><Relationship Id="rId68" Type="http://schemas.openxmlformats.org/officeDocument/2006/relationships/hyperlink" Target="https://oigusaktid.tallinn.ee/?id=3001&amp;aktid=132018&amp;fd=1&amp;leht=1&amp;q_sort=elex_akt.akt_vkp" TargetMode="External"/><Relationship Id="rId76" Type="http://schemas.openxmlformats.org/officeDocument/2006/relationships/hyperlink" Target="https://oigusaktid.tallinn.ee/?id=3001&amp;aktid=132408&amp;fd=1&amp;leht=1&amp;q_sort=elex_akt.akt_vkp" TargetMode="External"/><Relationship Id="rId84" Type="http://schemas.openxmlformats.org/officeDocument/2006/relationships/hyperlink" Target="https://oigusaktid.tallinn.ee/?id=3001&amp;aktid=132547&amp;fd=1&amp;leht=1&amp;q_sort=elex_akt.akt_vkp" TargetMode="External"/><Relationship Id="rId89" Type="http://schemas.openxmlformats.org/officeDocument/2006/relationships/hyperlink" Target="https://oigusaktid.tallinn.ee/?id=3001&amp;aktid=132629&amp;fd=1&amp;leht=1&amp;q_sort=elex_akt.akt_vkp" TargetMode="External"/><Relationship Id="rId7" Type="http://schemas.openxmlformats.org/officeDocument/2006/relationships/hyperlink" Target="https://oigusaktid.tallinn.ee/?id=3001&amp;aktid=130306&amp;fd=1&amp;leht=1&amp;q_sort=elex_akt.akt_vkp" TargetMode="External"/><Relationship Id="rId71" Type="http://schemas.openxmlformats.org/officeDocument/2006/relationships/hyperlink" Target="https://oigusaktid.tallinn.ee/?id=3001&amp;aktid=132311&amp;fd=1&amp;leht=1&amp;q_sort=elex_akt.akt_vkp" TargetMode="External"/><Relationship Id="rId2" Type="http://schemas.openxmlformats.org/officeDocument/2006/relationships/hyperlink" Target="https://oigusaktid.tallinn.ee/?id=3001&amp;aktid=130086&amp;fd=1&amp;leht=1&amp;q_sort=elex_akt.akt_vkp" TargetMode="External"/><Relationship Id="rId16" Type="http://schemas.openxmlformats.org/officeDocument/2006/relationships/hyperlink" Target="https://oigusaktid.tallinn.ee/?id=3001&amp;aktid=130657&amp;fd=1&amp;leht=1&amp;q_sort=elex_akt.akt_vkp" TargetMode="External"/><Relationship Id="rId29" Type="http://schemas.openxmlformats.org/officeDocument/2006/relationships/hyperlink" Target="https://oigusaktid.tallinn.ee/?id=3001&amp;aktid=131320&amp;fd=1&amp;leht=1&amp;q_sort=elex_akt.akt_vkp" TargetMode="External"/><Relationship Id="rId11" Type="http://schemas.openxmlformats.org/officeDocument/2006/relationships/hyperlink" Target="https://oigusaktid.tallinn.ee/?id=3001&amp;aktid=130426&amp;fd=1&amp;leht=1&amp;q_sort=elex_akt.akt_vkp" TargetMode="External"/><Relationship Id="rId24" Type="http://schemas.openxmlformats.org/officeDocument/2006/relationships/hyperlink" Target="https://oigusaktid.tallinn.ee/?id=3001&amp;aktid=130969&amp;fd=1&amp;leht=1&amp;q_sort=elex_akt.akt_vkp" TargetMode="External"/><Relationship Id="rId32" Type="http://schemas.openxmlformats.org/officeDocument/2006/relationships/hyperlink" Target="https://oigusaktid.tallinn.ee/?id=3001&amp;aktid=131429&amp;fd=1&amp;leht=1&amp;q_sort=elex_akt.akt_vkp" TargetMode="External"/><Relationship Id="rId37" Type="http://schemas.openxmlformats.org/officeDocument/2006/relationships/hyperlink" Target="https://oigusaktid.tallinn.ee/?id=3001&amp;aktid=131528&amp;fd=1&amp;leht=1&amp;q_sort=elex_akt.akt_vkp" TargetMode="External"/><Relationship Id="rId40" Type="http://schemas.openxmlformats.org/officeDocument/2006/relationships/hyperlink" Target="https://oigusaktid.tallinn.ee/?id=3001&amp;aktid=131557&amp;fd=1&amp;leht=1&amp;q_sort=elex_akt.akt_vkp" TargetMode="External"/><Relationship Id="rId45" Type="http://schemas.openxmlformats.org/officeDocument/2006/relationships/hyperlink" Target="https://oigusaktid.tallinn.ee/?id=3001&amp;aktid=131588&amp;fd=1&amp;leht=1&amp;q_sort=elex_akt.akt_vkp" TargetMode="External"/><Relationship Id="rId53" Type="http://schemas.openxmlformats.org/officeDocument/2006/relationships/hyperlink" Target="https://oigusaktid.tallinn.ee/?id=3001&amp;aktid=131764&amp;fd=1&amp;leht=1&amp;q_sort=elex_akt.akt_vkp" TargetMode="External"/><Relationship Id="rId58" Type="http://schemas.openxmlformats.org/officeDocument/2006/relationships/hyperlink" Target="https://oigusaktid.tallinn.ee/?id=3001&amp;aktid=131867&amp;fd=1&amp;leht=1&amp;q_sort=elex_akt.akt_vkp" TargetMode="External"/><Relationship Id="rId66" Type="http://schemas.openxmlformats.org/officeDocument/2006/relationships/hyperlink" Target="https://oigusaktid.tallinn.ee/?id=3001&amp;aktid=131963&amp;fd=1&amp;leht=1&amp;q_sort=elex_akt.akt_vkp" TargetMode="External"/><Relationship Id="rId74" Type="http://schemas.openxmlformats.org/officeDocument/2006/relationships/hyperlink" Target="https://oigusaktid.tallinn.ee/?id=3001&amp;aktid=132373&amp;fd=1&amp;leht=1&amp;q_sort=elex_akt.akt_vkp" TargetMode="External"/><Relationship Id="rId79" Type="http://schemas.openxmlformats.org/officeDocument/2006/relationships/hyperlink" Target="https://oigusaktid.tallinn.ee/?id=3001&amp;aktid=132464&amp;fd=1&amp;leht=1&amp;q_sort=elex_akt.akt_vkp" TargetMode="External"/><Relationship Id="rId87" Type="http://schemas.openxmlformats.org/officeDocument/2006/relationships/hyperlink" Target="https://oigusaktid.tallinn.ee/?id=3001&amp;aktid=132552&amp;fd=1&amp;leht=1&amp;q_sort=elex_akt.akt_vkp" TargetMode="External"/><Relationship Id="rId5" Type="http://schemas.openxmlformats.org/officeDocument/2006/relationships/hyperlink" Target="https://oigusaktid.tallinn.ee/?id=3001&amp;aktid=130246&amp;fd=1&amp;leht=1&amp;q_sort=elex_akt.akt_vkp" TargetMode="External"/><Relationship Id="rId61" Type="http://schemas.openxmlformats.org/officeDocument/2006/relationships/hyperlink" Target="https://oigusaktid.tallinn.ee/?id=3001&amp;aktid=131958&amp;fd=1&amp;leht=1&amp;q_sort=elex_akt.akt_vkp" TargetMode="External"/><Relationship Id="rId82" Type="http://schemas.openxmlformats.org/officeDocument/2006/relationships/hyperlink" Target="https://oigusaktid.tallinn.ee/?id=3001&amp;aktid=132467&amp;fd=1&amp;leht=1&amp;q_sort=elex_akt.akt_vkp" TargetMode="External"/><Relationship Id="rId90" Type="http://schemas.openxmlformats.org/officeDocument/2006/relationships/printerSettings" Target="../printerSettings/printerSettings2.bin"/><Relationship Id="rId19" Type="http://schemas.openxmlformats.org/officeDocument/2006/relationships/hyperlink" Target="https://oigusaktid.tallinn.ee/?id=3001&amp;aktid=130695&amp;fd=1&amp;leht=1&amp;q_sort=elex_akt.akt_vkp" TargetMode="External"/><Relationship Id="rId4" Type="http://schemas.openxmlformats.org/officeDocument/2006/relationships/hyperlink" Target="https://oigusaktid.tallinn.ee/?id=3001&amp;aktid=130184&amp;fd=1&amp;leht=1&amp;q_sort=elex_akt.akt_vkp" TargetMode="External"/><Relationship Id="rId9" Type="http://schemas.openxmlformats.org/officeDocument/2006/relationships/hyperlink" Target="https://oigusaktid.tallinn.ee/?id=3001&amp;aktid=130362&amp;fd=1&amp;leht=1&amp;q_sort=elex_akt.akt_vkp" TargetMode="External"/><Relationship Id="rId14" Type="http://schemas.openxmlformats.org/officeDocument/2006/relationships/hyperlink" Target="https://oigusaktid.tallinn.ee/?id=3001&amp;aktid=130474&amp;fd=1&amp;leht=1&amp;q_sort=elex_akt.akt_vkp" TargetMode="External"/><Relationship Id="rId22" Type="http://schemas.openxmlformats.org/officeDocument/2006/relationships/hyperlink" Target="https://oigusaktid.tallinn.ee/?id=3002&amp;aktid=130852&amp;fd=1&amp;leht=1&amp;q_sort=elex_akt.akt_vkp" TargetMode="External"/><Relationship Id="rId27" Type="http://schemas.openxmlformats.org/officeDocument/2006/relationships/hyperlink" Target="https://oigusaktid.tallinn.ee/?id=3001&amp;aktid=131140&amp;fd=1&amp;leht=1&amp;q_sort=elex_akt.akt_vkp" TargetMode="External"/><Relationship Id="rId30" Type="http://schemas.openxmlformats.org/officeDocument/2006/relationships/hyperlink" Target="https://oigusaktid.tallinn.ee/?id=3001&amp;aktid=131444&amp;fd=1&amp;leht=1&amp;q_sort=elex_akt.akt_vkp" TargetMode="External"/><Relationship Id="rId35" Type="http://schemas.openxmlformats.org/officeDocument/2006/relationships/hyperlink" Target="https://oigusaktid.tallinn.ee/?id=3001&amp;aktid=131527&amp;fd=1&amp;leht=1&amp;q_sort=elex_akt.akt_vkp" TargetMode="External"/><Relationship Id="rId43" Type="http://schemas.openxmlformats.org/officeDocument/2006/relationships/hyperlink" Target="https://oigusaktid.tallinn.ee/?id=3001&amp;aktid=131533&amp;fd=1&amp;leht=1&amp;q_sort=elex_akt.akt_vkp" TargetMode="External"/><Relationship Id="rId48" Type="http://schemas.openxmlformats.org/officeDocument/2006/relationships/hyperlink" Target="https://oigusaktid.tallinn.ee/?id=3001&amp;aktid=131673&amp;fd=1&amp;leht=1&amp;q_sort=elex_akt.akt_vkp" TargetMode="External"/><Relationship Id="rId56" Type="http://schemas.openxmlformats.org/officeDocument/2006/relationships/hyperlink" Target="https://oigusaktid.tallinn.ee/?id=3001&amp;aktid=131812&amp;fd=1&amp;leht=1&amp;q_sort=elex_akt.akt_vkp" TargetMode="External"/><Relationship Id="rId64" Type="http://schemas.openxmlformats.org/officeDocument/2006/relationships/hyperlink" Target="https://oigusaktid.tallinn.ee/?id=3001&amp;aktid=131961&amp;fd=1&amp;leht=1&amp;q_sort=elex_akt.akt_vkp" TargetMode="External"/><Relationship Id="rId69" Type="http://schemas.openxmlformats.org/officeDocument/2006/relationships/hyperlink" Target="https://oigusaktid.tallinn.ee/?id=3001&amp;aktid=132019&amp;fd=1&amp;leht=1&amp;q_sort=elex_akt.akt_vkp" TargetMode="External"/><Relationship Id="rId77" Type="http://schemas.openxmlformats.org/officeDocument/2006/relationships/hyperlink" Target="https://oigusaktid.tallinn.ee/?id=3001&amp;aktid=132422&amp;fd=1&amp;leht=1&amp;q_sort=elex_akt.akt_vkp" TargetMode="External"/><Relationship Id="rId8" Type="http://schemas.openxmlformats.org/officeDocument/2006/relationships/hyperlink" Target="https://oigusaktid.tallinn.ee/?id=3001&amp;aktid=130357&amp;fd=1&amp;leht=1&amp;q_sort=elex_akt.akt_vkp" TargetMode="External"/><Relationship Id="rId51" Type="http://schemas.openxmlformats.org/officeDocument/2006/relationships/hyperlink" Target="https://oigusaktid.tallinn.ee/?id=3001&amp;aktid=131761&amp;fd=1&amp;leht=1&amp;q_sort=elex_akt.akt_vkp" TargetMode="External"/><Relationship Id="rId72" Type="http://schemas.openxmlformats.org/officeDocument/2006/relationships/hyperlink" Target="https://oigusaktid.tallinn.ee/?id=3001&amp;aktid=132312&amp;fd=1&amp;leht=1&amp;q_sort=elex_akt.akt_vkp" TargetMode="External"/><Relationship Id="rId80" Type="http://schemas.openxmlformats.org/officeDocument/2006/relationships/hyperlink" Target="https://oigusaktid.tallinn.ee/?id=3001&amp;aktid=132465&amp;fd=1&amp;leht=1&amp;q_sort=elex_akt.akt_vkp" TargetMode="External"/><Relationship Id="rId85" Type="http://schemas.openxmlformats.org/officeDocument/2006/relationships/hyperlink" Target="https://oigusaktid.tallinn.ee/?id=3001&amp;aktid=132551&amp;fd=1&amp;leht=1&amp;q_sort=elex_akt.akt_vkp" TargetMode="External"/><Relationship Id="rId3" Type="http://schemas.openxmlformats.org/officeDocument/2006/relationships/hyperlink" Target="https://oigusaktid.tallinn.ee/?id=3001&amp;aktid=130138&amp;fd=1&amp;leht=1&amp;q_sort=elex_akt.akt_vkp" TargetMode="External"/><Relationship Id="rId12" Type="http://schemas.openxmlformats.org/officeDocument/2006/relationships/hyperlink" Target="https://oigusaktid.tallinn.ee/?id=3001&amp;aktid=130434&amp;fd=1&amp;leht=1&amp;q_sort=elex_akt.akt_vkp" TargetMode="External"/><Relationship Id="rId17" Type="http://schemas.openxmlformats.org/officeDocument/2006/relationships/hyperlink" Target="https://oigusaktid.tallinn.ee/?id=3001&amp;aktid=130585&amp;fd=1&amp;leht=1&amp;q_sort=elex_akt.akt_vkp" TargetMode="External"/><Relationship Id="rId25" Type="http://schemas.openxmlformats.org/officeDocument/2006/relationships/hyperlink" Target="https://oigusaktid.tallinn.ee/?id=3001&amp;aktid=131081&amp;fd=1&amp;leht=1&amp;q_sort=elex_akt.akt_vkp" TargetMode="External"/><Relationship Id="rId33" Type="http://schemas.openxmlformats.org/officeDocument/2006/relationships/hyperlink" Target="https://oigusaktid.tallinn.ee/?id=3001&amp;aktid=131441&amp;fd=1&amp;leht=1&amp;q_sort=elex_akt.akt_vkp" TargetMode="External"/><Relationship Id="rId38" Type="http://schemas.openxmlformats.org/officeDocument/2006/relationships/hyperlink" Target="https://oigusaktid.tallinn.ee/?id=3001&amp;aktid=131555&amp;fd=1&amp;leht=1&amp;q_sort=elex_akt.akt_vkp" TargetMode="External"/><Relationship Id="rId46" Type="http://schemas.openxmlformats.org/officeDocument/2006/relationships/hyperlink" Target="https://oigusaktid.tallinn.ee/?id=3001&amp;aktid=131634&amp;fd=1&amp;leht=1&amp;q_sort=elex_akt.akt_vkp" TargetMode="External"/><Relationship Id="rId59" Type="http://schemas.openxmlformats.org/officeDocument/2006/relationships/hyperlink" Target="https://oigusaktid.tallinn.ee/?id=3001&amp;aktid=131916&amp;fd=1&amp;leht=1&amp;q_sort=elex_akt.akt_vkp" TargetMode="External"/><Relationship Id="rId67" Type="http://schemas.openxmlformats.org/officeDocument/2006/relationships/hyperlink" Target="https://oigusaktid.tallinn.ee/?id=3001&amp;aktid=132016&amp;fd=1&amp;leht=1&amp;q_sort=elex_akt.akt_vkp" TargetMode="External"/><Relationship Id="rId20" Type="http://schemas.openxmlformats.org/officeDocument/2006/relationships/hyperlink" Target="https://oigusaktid.tallinn.ee/?id=3001&amp;aktid=130854&amp;fd=1&amp;leht=1&amp;q_sort=elex_akt.akt_vkp" TargetMode="External"/><Relationship Id="rId41" Type="http://schemas.openxmlformats.org/officeDocument/2006/relationships/hyperlink" Target="https://oigusaktid.tallinn.ee/?id=3001&amp;aktid=131535&amp;fd=1&amp;leht=1&amp;q_sort=elex_akt.akt_vkp" TargetMode="External"/><Relationship Id="rId54" Type="http://schemas.openxmlformats.org/officeDocument/2006/relationships/hyperlink" Target="https://oigusaktid.tallinn.ee/?id=3001&amp;aktid=131762&amp;fd=1&amp;leht=1&amp;q_sort=elex_akt.akt_vkp" TargetMode="External"/><Relationship Id="rId62" Type="http://schemas.openxmlformats.org/officeDocument/2006/relationships/hyperlink" Target="https://oigusaktid.tallinn.ee/?id=3001&amp;aktid=131959&amp;fd=1&amp;leht=1&amp;q_sort=elex_akt.akt_vkp" TargetMode="External"/><Relationship Id="rId70" Type="http://schemas.openxmlformats.org/officeDocument/2006/relationships/hyperlink" Target="https://oigusaktid.tallinn.ee/?id=3001&amp;aktid=132145&amp;fd=1&amp;leht=1&amp;q_sort=elex_akt.akt_vkp" TargetMode="External"/><Relationship Id="rId75" Type="http://schemas.openxmlformats.org/officeDocument/2006/relationships/hyperlink" Target="https://oigusaktid.tallinn.ee/?id=3001&amp;aktid=132410&amp;fd=1&amp;leht=1&amp;q_sort=elex_akt.akt_vkp" TargetMode="External"/><Relationship Id="rId83" Type="http://schemas.openxmlformats.org/officeDocument/2006/relationships/hyperlink" Target="https://oigusaktid.tallinn.ee/?id=3001&amp;aktid=132468&amp;fd=1&amp;leht=1&amp;q_sort=elex_akt.akt_vkp" TargetMode="External"/><Relationship Id="rId88" Type="http://schemas.openxmlformats.org/officeDocument/2006/relationships/hyperlink" Target="https://oigusaktid.tallinn.ee/?id=3001&amp;aktid=132548&amp;fd=1&amp;leht=1&amp;q_sort=elex_akt.akt_vkp" TargetMode="External"/><Relationship Id="rId1" Type="http://schemas.openxmlformats.org/officeDocument/2006/relationships/hyperlink" Target="https://oigusaktid.tallinn.ee/?id=3001&amp;aktid=130090&amp;fd=1&amp;leht=1&amp;q_sort=elex_akt.akt_vkp" TargetMode="External"/><Relationship Id="rId6" Type="http://schemas.openxmlformats.org/officeDocument/2006/relationships/hyperlink" Target="https://oigusaktid.tallinn.ee/?id=3001&amp;aktid=130247&amp;fd=1&amp;leht=1&amp;q_sort=elex_akt.akt_vkp" TargetMode="External"/><Relationship Id="rId15" Type="http://schemas.openxmlformats.org/officeDocument/2006/relationships/hyperlink" Target="https://oigusaktid.tallinn.ee/?id=3001&amp;aktid=130656&amp;fd=1&amp;leht=1&amp;q_sort=elex_akt.akt_vkp" TargetMode="External"/><Relationship Id="rId23" Type="http://schemas.openxmlformats.org/officeDocument/2006/relationships/hyperlink" Target="https://oigusaktid.tallinn.ee/?id=3001&amp;aktid=130853&amp;fd=1&amp;leht=1&amp;q_sort=elex_akt.akt_vkp" TargetMode="External"/><Relationship Id="rId28" Type="http://schemas.openxmlformats.org/officeDocument/2006/relationships/hyperlink" Target="https://oigusaktid.tallinn.ee/?id=3001&amp;aktid=131224&amp;fd=1&amp;leht=1&amp;q_sort=elex_akt.akt_vkp" TargetMode="External"/><Relationship Id="rId36" Type="http://schemas.openxmlformats.org/officeDocument/2006/relationships/hyperlink" Target="https://oigusaktid.tallinn.ee/?id=3001&amp;aktid=131526&amp;fd=1&amp;leht=1&amp;q_sort=elex_akt.akt_vkp" TargetMode="External"/><Relationship Id="rId49" Type="http://schemas.openxmlformats.org/officeDocument/2006/relationships/hyperlink" Target="https://oigusaktid.tallinn.ee/?id=3002&amp;aktid=131674&amp;fd=1&amp;leht=1&amp;q_sort=elex_akt.akt_vkp" TargetMode="External"/><Relationship Id="rId57" Type="http://schemas.openxmlformats.org/officeDocument/2006/relationships/hyperlink" Target="https://oigusaktid.tallinn.ee/?id=3001&amp;aktid=131899&amp;fd=1&amp;leht=1&amp;q_sort=elex_akt.akt_vkp" TargetMode="External"/><Relationship Id="rId10" Type="http://schemas.openxmlformats.org/officeDocument/2006/relationships/hyperlink" Target="https://oigusaktid.tallinn.ee/?id=3001&amp;aktid=130427&amp;fd=1&amp;leht=1&amp;q_sort=elex_akt.akt_vkp" TargetMode="External"/><Relationship Id="rId31" Type="http://schemas.openxmlformats.org/officeDocument/2006/relationships/hyperlink" Target="https://oigusaktid.tallinn.ee/?id=3001&amp;aktid=131428&amp;fd=1&amp;leht=1&amp;q_sort=elex_akt.akt_vkp" TargetMode="External"/><Relationship Id="rId44" Type="http://schemas.openxmlformats.org/officeDocument/2006/relationships/hyperlink" Target="https://oigusaktid.tallinn.ee/?id=3001&amp;aktid=131587&amp;fd=1&amp;leht=1&amp;q_sort=elex_akt.akt_vkp" TargetMode="External"/><Relationship Id="rId52" Type="http://schemas.openxmlformats.org/officeDocument/2006/relationships/hyperlink" Target="https://oigusaktid.tallinn.ee/?id=3001&amp;aktid=131763&amp;fd=1&amp;leht=1&amp;q_sort=elex_akt.akt_vkp" TargetMode="External"/><Relationship Id="rId60" Type="http://schemas.openxmlformats.org/officeDocument/2006/relationships/hyperlink" Target="https://oigusaktid.tallinn.ee/?id=3001&amp;aktid=131917&amp;fd=1&amp;leht=1&amp;q_sort=elex_akt.akt_vkp" TargetMode="External"/><Relationship Id="rId65" Type="http://schemas.openxmlformats.org/officeDocument/2006/relationships/hyperlink" Target="https://oigusaktid.tallinn.ee/?id=3001&amp;aktid=131962&amp;fd=1&amp;leht=1&amp;q_sort=elex_akt.akt_vkp" TargetMode="External"/><Relationship Id="rId73" Type="http://schemas.openxmlformats.org/officeDocument/2006/relationships/hyperlink" Target="https://oigusaktid.tallinn.ee/?id=3001&amp;aktid=132313&amp;fd=1&amp;leht=1&amp;q_sort=elex_akt.akt_vkp" TargetMode="External"/><Relationship Id="rId78" Type="http://schemas.openxmlformats.org/officeDocument/2006/relationships/hyperlink" Target="https://oigusaktid.tallinn.ee/?id=3001&amp;aktid=132463&amp;fd=1&amp;leht=1&amp;q_sort=elex_akt.akt_vkp" TargetMode="External"/><Relationship Id="rId81" Type="http://schemas.openxmlformats.org/officeDocument/2006/relationships/hyperlink" Target="https://oigusaktid.tallinn.ee/?id=3001&amp;aktid=132466&amp;fd=1&amp;leht=1&amp;q_sort=elex_akt.akt_vkp" TargetMode="External"/><Relationship Id="rId86" Type="http://schemas.openxmlformats.org/officeDocument/2006/relationships/hyperlink" Target="https://oigusaktid.tallinn.ee/?id=3001&amp;aktid=132553&amp;fd=1&amp;leht=1&amp;q_sort=elex_akt.akt_vkp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oigusaktid.tallinn.ee/?id=3001&amp;aktid=131514&amp;fd=1&amp;leht=1&amp;q_sort=elex_akt.akt_vkp" TargetMode="External"/><Relationship Id="rId7" Type="http://schemas.openxmlformats.org/officeDocument/2006/relationships/hyperlink" Target="https://oigusaktid.tallinn.ee/?id=3001&amp;aktid=132409&amp;fd=1&amp;leht=1&amp;q_sort=elex_akt.akt_vkp" TargetMode="External"/><Relationship Id="rId2" Type="http://schemas.openxmlformats.org/officeDocument/2006/relationships/hyperlink" Target="https://oigusaktid.tallinn.ee/?id=3001&amp;aktid=130574&amp;fd=1&amp;leht=1&amp;q_sort=elex_akt.akt_vkp" TargetMode="External"/><Relationship Id="rId1" Type="http://schemas.openxmlformats.org/officeDocument/2006/relationships/hyperlink" Target="https://oigusaktid.tallinn.ee/?id=3001&amp;aktid=130851&amp;fd=1&amp;leht=1&amp;q_sort=elex_akt.akt_vkp" TargetMode="External"/><Relationship Id="rId6" Type="http://schemas.openxmlformats.org/officeDocument/2006/relationships/hyperlink" Target="https://oigusaktid.tallinn.ee/?id=3001&amp;aktid=132301&amp;fd=1&amp;leht=1&amp;q_sort=elex_akt.akt_vkp" TargetMode="External"/><Relationship Id="rId5" Type="http://schemas.openxmlformats.org/officeDocument/2006/relationships/hyperlink" Target="https://oigusaktid.tallinn.ee/?id=3001&amp;aktid=132236&amp;fd=1&amp;leht=1&amp;q_sort=elex_akt.akt_vkp" TargetMode="External"/><Relationship Id="rId4" Type="http://schemas.openxmlformats.org/officeDocument/2006/relationships/hyperlink" Target="https://oigusaktid.tallinn.ee/?id=3001&amp;aktid=131898&amp;fd=1&amp;leht=1&amp;q_sort=elex_akt.akt_vk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oigusaktid.tallinn.ee/?id=3001&amp;aktid=131430&amp;fd=1&amp;leht=1&amp;q_sort=elex_akt.akt_vk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oigusaktid.tallinn.ee/?id=3001&amp;aktid=130737&amp;fd=1&amp;leht=1&amp;q_sort=elex_akt.akt_vk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tabSelected="1" zoomScale="110" zoomScaleNormal="110" workbookViewId="0"/>
  </sheetViews>
  <sheetFormatPr defaultRowHeight="15" x14ac:dyDescent="0.25"/>
  <cols>
    <col min="1" max="1" width="40" customWidth="1"/>
    <col min="2" max="2" width="10.5703125" customWidth="1"/>
    <col min="3" max="3" width="11.7109375" bestFit="1" customWidth="1"/>
    <col min="4" max="4" width="13.5703125" bestFit="1" customWidth="1"/>
    <col min="5" max="5" width="11.7109375" bestFit="1" customWidth="1"/>
    <col min="6" max="6" width="11.5703125" customWidth="1"/>
    <col min="7" max="7" width="10.42578125" customWidth="1"/>
  </cols>
  <sheetData>
    <row r="1" spans="1:9" x14ac:dyDescent="0.25">
      <c r="A1" s="1" t="s">
        <v>52</v>
      </c>
      <c r="B1" s="1"/>
      <c r="C1" s="1"/>
      <c r="D1" s="1"/>
    </row>
    <row r="2" spans="1:9" x14ac:dyDescent="0.25">
      <c r="A2" s="1"/>
      <c r="B2" s="1"/>
      <c r="C2" s="1"/>
      <c r="D2" s="1"/>
    </row>
    <row r="3" spans="1:9" x14ac:dyDescent="0.25">
      <c r="A3" s="202">
        <v>42387</v>
      </c>
      <c r="B3" s="202"/>
      <c r="C3" s="202"/>
      <c r="D3" s="202"/>
      <c r="H3" s="214"/>
      <c r="I3" s="214"/>
    </row>
    <row r="5" spans="1:9" ht="30" x14ac:dyDescent="0.25">
      <c r="A5" s="217" t="s">
        <v>49</v>
      </c>
      <c r="B5" s="218" t="s">
        <v>216</v>
      </c>
      <c r="C5" s="217" t="s">
        <v>217</v>
      </c>
      <c r="D5" s="217" t="s">
        <v>252</v>
      </c>
      <c r="E5" s="218" t="s">
        <v>220</v>
      </c>
      <c r="F5" s="219" t="s">
        <v>0</v>
      </c>
      <c r="G5" s="219" t="s">
        <v>1</v>
      </c>
    </row>
    <row r="6" spans="1:9" x14ac:dyDescent="0.25">
      <c r="A6" s="153" t="s">
        <v>15</v>
      </c>
      <c r="B6" s="5">
        <v>1490000</v>
      </c>
      <c r="C6" s="5"/>
      <c r="D6" s="5">
        <v>-53000</v>
      </c>
      <c r="E6" s="5">
        <f>'1 Linnavalitsuse RF'!D4</f>
        <v>1437000</v>
      </c>
      <c r="F6" s="5">
        <f>'1 Linnavalitsuse RF'!D8</f>
        <v>-1417759</v>
      </c>
      <c r="G6" s="5">
        <f t="shared" ref="G6:G20" si="0">E6+F6</f>
        <v>19241</v>
      </c>
      <c r="H6" s="5"/>
    </row>
    <row r="7" spans="1:9" ht="14.45" x14ac:dyDescent="0.3">
      <c r="A7" t="s">
        <v>16</v>
      </c>
      <c r="B7" s="5">
        <f>SUM(B8:B11)</f>
        <v>3025000</v>
      </c>
      <c r="C7" s="5">
        <f>SUM(C8:C11)</f>
        <v>-276327</v>
      </c>
      <c r="D7" s="5">
        <f>SUM(D8:D11)</f>
        <v>-194970</v>
      </c>
      <c r="E7" s="5">
        <f>SUM(E8:E11)</f>
        <v>2553703</v>
      </c>
      <c r="F7" s="5">
        <f>SUM(F8:F11)</f>
        <v>-760857</v>
      </c>
      <c r="G7" s="5">
        <f t="shared" si="0"/>
        <v>1792846</v>
      </c>
      <c r="H7" s="5"/>
    </row>
    <row r="8" spans="1:9" ht="30" x14ac:dyDescent="0.25">
      <c r="A8" s="154" t="s">
        <v>2</v>
      </c>
      <c r="B8" s="5">
        <v>1625000</v>
      </c>
      <c r="C8" s="5">
        <v>-100800</v>
      </c>
      <c r="D8" s="5">
        <v>-194970</v>
      </c>
      <c r="E8" s="5">
        <f>'2 Kohtuvaidluste RF'!D4</f>
        <v>1329230</v>
      </c>
      <c r="F8" s="5">
        <f>'2 Kohtuvaidluste RF'!D9</f>
        <v>-736737</v>
      </c>
      <c r="G8" s="5">
        <f t="shared" si="0"/>
        <v>592493</v>
      </c>
      <c r="H8" s="5"/>
    </row>
    <row r="9" spans="1:9" x14ac:dyDescent="0.25">
      <c r="A9" s="154" t="s">
        <v>3</v>
      </c>
      <c r="B9" s="5">
        <v>100000</v>
      </c>
      <c r="C9" s="5"/>
      <c r="D9" s="5"/>
      <c r="E9" s="5">
        <f>'3 Allahinnatavate nõuete RF'!D4</f>
        <v>100000</v>
      </c>
      <c r="F9" s="5">
        <f>'3 Allahinnatavate nõuete RF'!D7</f>
        <v>0</v>
      </c>
      <c r="G9" s="5">
        <f t="shared" si="0"/>
        <v>100000</v>
      </c>
      <c r="H9" s="5"/>
    </row>
    <row r="10" spans="1:9" ht="28.9" x14ac:dyDescent="0.3">
      <c r="A10" s="154" t="s">
        <v>4</v>
      </c>
      <c r="B10" s="5">
        <v>100000</v>
      </c>
      <c r="C10" s="5"/>
      <c r="D10" s="5"/>
      <c r="E10" s="5">
        <f>'4 Vara ja kohustuste RF'!D4</f>
        <v>100000</v>
      </c>
      <c r="F10" s="5">
        <f>'4 Vara ja kohustuste RF'!D7</f>
        <v>-15000</v>
      </c>
      <c r="G10" s="5">
        <f t="shared" si="0"/>
        <v>85000</v>
      </c>
      <c r="H10" s="5"/>
    </row>
    <row r="11" spans="1:9" ht="45" x14ac:dyDescent="0.25">
      <c r="A11" s="154" t="s">
        <v>5</v>
      </c>
      <c r="B11" s="5">
        <v>1200000</v>
      </c>
      <c r="C11" s="5">
        <v>-175527</v>
      </c>
      <c r="D11" s="5"/>
      <c r="E11" s="5">
        <f>'5 Oma- ja kaasfin RF'!D4</f>
        <v>1024473</v>
      </c>
      <c r="F11" s="5">
        <f>'5 Oma- ja kaasfin RF'!D8</f>
        <v>-9120</v>
      </c>
      <c r="G11" s="5">
        <f t="shared" si="0"/>
        <v>1015353</v>
      </c>
      <c r="H11" s="5"/>
    </row>
    <row r="12" spans="1:9" ht="14.45" x14ac:dyDescent="0.3">
      <c r="A12" t="s">
        <v>6</v>
      </c>
      <c r="B12" s="5">
        <f>SUM(B13:B20)</f>
        <v>252420</v>
      </c>
      <c r="C12" s="5">
        <f>SUM(C13:C20)</f>
        <v>-26660</v>
      </c>
      <c r="D12" s="5">
        <f>SUM(D13:D20)</f>
        <v>-35000</v>
      </c>
      <c r="E12" s="5">
        <f>SUM(E13:E20)</f>
        <v>190760</v>
      </c>
      <c r="F12" s="5">
        <f>SUM(F13:F20)</f>
        <v>-180855</v>
      </c>
      <c r="G12" s="5">
        <f t="shared" si="0"/>
        <v>9905</v>
      </c>
      <c r="H12" s="5"/>
    </row>
    <row r="13" spans="1:9" ht="14.45" x14ac:dyDescent="0.3">
      <c r="A13" s="155" t="s">
        <v>7</v>
      </c>
      <c r="B13" s="5">
        <v>19000</v>
      </c>
      <c r="C13" s="5"/>
      <c r="D13" s="5"/>
      <c r="E13" s="5">
        <f>'6 LOV RF'!B6</f>
        <v>19000</v>
      </c>
      <c r="F13" s="5">
        <f>'6 LOV RF'!B16</f>
        <v>-18911</v>
      </c>
      <c r="G13" s="5">
        <f t="shared" si="0"/>
        <v>89</v>
      </c>
      <c r="H13" s="5"/>
    </row>
    <row r="14" spans="1:9" ht="14.45" x14ac:dyDescent="0.3">
      <c r="A14" s="155" t="s">
        <v>8</v>
      </c>
      <c r="B14" s="5">
        <v>54900</v>
      </c>
      <c r="C14" s="5"/>
      <c r="D14" s="5">
        <v>-15000</v>
      </c>
      <c r="E14" s="5">
        <f>'6 LOV RF'!B7</f>
        <v>39900</v>
      </c>
      <c r="F14" s="5">
        <f>'6 LOV RF'!B17</f>
        <v>-30893</v>
      </c>
      <c r="G14" s="5">
        <f t="shared" si="0"/>
        <v>9007</v>
      </c>
      <c r="H14" s="5"/>
    </row>
    <row r="15" spans="1:9" ht="14.45" x14ac:dyDescent="0.3">
      <c r="A15" s="155" t="s">
        <v>9</v>
      </c>
      <c r="B15" s="5">
        <v>25000</v>
      </c>
      <c r="C15" s="5">
        <v>-7760</v>
      </c>
      <c r="D15" s="5"/>
      <c r="E15" s="5">
        <f>'6 LOV RF'!B8</f>
        <v>17240</v>
      </c>
      <c r="F15" s="5">
        <f>'6 LOV RF'!B18</f>
        <v>-16919</v>
      </c>
      <c r="G15" s="5">
        <f t="shared" si="0"/>
        <v>321</v>
      </c>
      <c r="H15" s="5"/>
    </row>
    <row r="16" spans="1:9" x14ac:dyDescent="0.25">
      <c r="A16" s="155" t="s">
        <v>10</v>
      </c>
      <c r="B16" s="5">
        <v>30000</v>
      </c>
      <c r="C16" s="5"/>
      <c r="D16" s="5">
        <v>-10000</v>
      </c>
      <c r="E16" s="5">
        <f>'6 LOV RF'!B9</f>
        <v>20000</v>
      </c>
      <c r="F16" s="5">
        <f>'6 LOV RF'!B19</f>
        <v>-20000</v>
      </c>
      <c r="G16" s="5">
        <f t="shared" si="0"/>
        <v>0</v>
      </c>
      <c r="H16" s="5"/>
    </row>
    <row r="17" spans="1:8" x14ac:dyDescent="0.25">
      <c r="A17" s="155" t="s">
        <v>11</v>
      </c>
      <c r="B17" s="5">
        <v>28000</v>
      </c>
      <c r="C17" s="5">
        <v>-2000</v>
      </c>
      <c r="D17" s="5"/>
      <c r="E17" s="5">
        <f>'6 LOV RF'!B10</f>
        <v>26000</v>
      </c>
      <c r="F17" s="5">
        <f>'6 LOV RF'!B20</f>
        <v>-26000</v>
      </c>
      <c r="G17" s="5">
        <f t="shared" si="0"/>
        <v>0</v>
      </c>
      <c r="H17" s="5"/>
    </row>
    <row r="18" spans="1:8" x14ac:dyDescent="0.25">
      <c r="A18" s="155" t="s">
        <v>12</v>
      </c>
      <c r="B18" s="5">
        <v>28000</v>
      </c>
      <c r="C18" s="5">
        <v>-4380</v>
      </c>
      <c r="D18" s="5">
        <v>-5000</v>
      </c>
      <c r="E18" s="5">
        <f>'6 LOV RF'!B11</f>
        <v>18620</v>
      </c>
      <c r="F18" s="5">
        <f>'6 LOV RF'!B21</f>
        <v>-18472</v>
      </c>
      <c r="G18" s="5">
        <f t="shared" si="0"/>
        <v>148</v>
      </c>
      <c r="H18" s="5"/>
    </row>
    <row r="19" spans="1:8" ht="14.45" x14ac:dyDescent="0.3">
      <c r="A19" s="155" t="s">
        <v>13</v>
      </c>
      <c r="B19" s="5">
        <v>12520</v>
      </c>
      <c r="C19" s="5">
        <v>-2520</v>
      </c>
      <c r="D19" s="5">
        <v>-5000</v>
      </c>
      <c r="E19" s="5">
        <f>'6 LOV RF'!B12</f>
        <v>5000</v>
      </c>
      <c r="F19" s="5">
        <f>'6 LOV RF'!B22</f>
        <v>-5000</v>
      </c>
      <c r="G19" s="5">
        <f t="shared" si="0"/>
        <v>0</v>
      </c>
      <c r="H19" s="5"/>
    </row>
    <row r="20" spans="1:8" x14ac:dyDescent="0.25">
      <c r="A20" s="155" t="s">
        <v>14</v>
      </c>
      <c r="B20" s="5">
        <v>55000</v>
      </c>
      <c r="C20" s="5">
        <v>-10000</v>
      </c>
      <c r="D20" s="5"/>
      <c r="E20" s="5">
        <f>'6 LOV RF'!B13</f>
        <v>45000</v>
      </c>
      <c r="F20" s="5">
        <f>'6 LOV RF'!B23</f>
        <v>-44660</v>
      </c>
      <c r="G20" s="5">
        <f t="shared" si="0"/>
        <v>340</v>
      </c>
      <c r="H20" s="5"/>
    </row>
    <row r="21" spans="1:8" x14ac:dyDescent="0.25">
      <c r="A21" s="2" t="s">
        <v>17</v>
      </c>
      <c r="B21" s="6">
        <f>B6+B7+B12</f>
        <v>4767420</v>
      </c>
      <c r="C21" s="6">
        <f>C6+C7+C12</f>
        <v>-302987</v>
      </c>
      <c r="D21" s="6">
        <f>D6+D7+D12</f>
        <v>-282970</v>
      </c>
      <c r="E21" s="6">
        <f>E6+E7+E12</f>
        <v>4181463</v>
      </c>
      <c r="F21" s="6">
        <f t="shared" ref="F21" si="1">F6+F7+F12</f>
        <v>-2359471</v>
      </c>
      <c r="G21" s="6">
        <f>G6+G7+G12</f>
        <v>1821992</v>
      </c>
      <c r="H21" s="5"/>
    </row>
    <row r="23" spans="1:8" ht="51" customHeight="1" x14ac:dyDescent="0.25">
      <c r="A23" s="234" t="s">
        <v>51</v>
      </c>
      <c r="B23" s="234"/>
      <c r="C23" s="234"/>
      <c r="D23" s="234"/>
      <c r="E23" s="234"/>
      <c r="F23" s="234"/>
      <c r="G23" s="234"/>
      <c r="H23" s="152"/>
    </row>
  </sheetData>
  <mergeCells count="1">
    <mergeCell ref="A23:G23"/>
  </mergeCells>
  <hyperlinks>
    <hyperlink ref="A6" location="'1 Linnavalitsuse RF'!A1" display="Linnavalitsuse reservfond"/>
    <hyperlink ref="A8" location="'2 Kohtuvaidluste RF'!A1" display="kohtuvaidluste ja muude õiguslike vaidlustega seotud nõuete reserv"/>
    <hyperlink ref="A9" location="'3 Allahinnatavate nõuete RF'!A1" display="allahinnatavate nõuete reserv"/>
    <hyperlink ref="A10" location="'4 Vara ja kohustuste RF'!A1" display="linna vara ja kohustustega seonduvate toimingute reserv"/>
    <hyperlink ref="A11" location="'5 Oma- ja kaasfin RF'!A1" display="oma- ja kaasfinantseerimise ja välisprojektide ettevalmistamise reserv"/>
    <hyperlink ref="A13" location="'6 LOV RF'!A1" display="Haabersti"/>
    <hyperlink ref="A14" location="'6 LOV RF'!A1" display="Kesklinn"/>
    <hyperlink ref="A15" location="'6 LOV RF'!A1" display="Kristiine"/>
    <hyperlink ref="A16" location="'6 LOV RF'!A1" display="Lasnamäe"/>
    <hyperlink ref="A17" location="'6 LOV RF'!A1" display="Mustamäe"/>
    <hyperlink ref="A18" location="'6 LOV RF'!A1" display="Nõmme"/>
    <hyperlink ref="A19" location="'6 LOV RF'!A1" display="Pirita"/>
    <hyperlink ref="A20" location="'6 LOV RF'!A1" display="Põhja-Tallinn"/>
  </hyperlinks>
  <printOptions gridLines="1"/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55"/>
  <sheetViews>
    <sheetView zoomScaleNormal="100" workbookViewId="0">
      <selection sqref="A1:C1"/>
    </sheetView>
  </sheetViews>
  <sheetFormatPr defaultColWidth="8.85546875" defaultRowHeight="15" x14ac:dyDescent="0.25"/>
  <cols>
    <col min="1" max="1" width="4.5703125" style="226" customWidth="1"/>
    <col min="2" max="2" width="18.28515625" style="53" customWidth="1"/>
    <col min="3" max="3" width="63.85546875" style="53" customWidth="1"/>
    <col min="4" max="4" width="10.7109375" style="28" bestFit="1" customWidth="1"/>
    <col min="5" max="5" width="15" style="37" bestFit="1" customWidth="1"/>
    <col min="6" max="6" width="14" style="37" bestFit="1" customWidth="1"/>
    <col min="7" max="7" width="15.85546875" style="13" customWidth="1"/>
    <col min="8" max="9" width="8.85546875" style="12" customWidth="1"/>
    <col min="10" max="256" width="8.85546875" style="12"/>
    <col min="257" max="257" width="4.5703125" style="12" customWidth="1"/>
    <col min="258" max="258" width="18.28515625" style="12" customWidth="1"/>
    <col min="259" max="259" width="63.85546875" style="12" customWidth="1"/>
    <col min="260" max="260" width="14" style="12" customWidth="1"/>
    <col min="261" max="261" width="17.85546875" style="12" customWidth="1"/>
    <col min="262" max="262" width="14" style="12" customWidth="1"/>
    <col min="263" max="263" width="15.85546875" style="12" customWidth="1"/>
    <col min="264" max="265" width="8.85546875" style="12" customWidth="1"/>
    <col min="266" max="512" width="8.85546875" style="12"/>
    <col min="513" max="513" width="4.5703125" style="12" customWidth="1"/>
    <col min="514" max="514" width="18.28515625" style="12" customWidth="1"/>
    <col min="515" max="515" width="63.85546875" style="12" customWidth="1"/>
    <col min="516" max="516" width="14" style="12" customWidth="1"/>
    <col min="517" max="517" width="17.85546875" style="12" customWidth="1"/>
    <col min="518" max="518" width="14" style="12" customWidth="1"/>
    <col min="519" max="519" width="15.85546875" style="12" customWidth="1"/>
    <col min="520" max="521" width="8.85546875" style="12" customWidth="1"/>
    <col min="522" max="768" width="8.85546875" style="12"/>
    <col min="769" max="769" width="4.5703125" style="12" customWidth="1"/>
    <col min="770" max="770" width="18.28515625" style="12" customWidth="1"/>
    <col min="771" max="771" width="63.85546875" style="12" customWidth="1"/>
    <col min="772" max="772" width="14" style="12" customWidth="1"/>
    <col min="773" max="773" width="17.85546875" style="12" customWidth="1"/>
    <col min="774" max="774" width="14" style="12" customWidth="1"/>
    <col min="775" max="775" width="15.85546875" style="12" customWidth="1"/>
    <col min="776" max="777" width="8.85546875" style="12" customWidth="1"/>
    <col min="778" max="1024" width="8.85546875" style="12"/>
    <col min="1025" max="1025" width="4.5703125" style="12" customWidth="1"/>
    <col min="1026" max="1026" width="18.28515625" style="12" customWidth="1"/>
    <col min="1027" max="1027" width="63.85546875" style="12" customWidth="1"/>
    <col min="1028" max="1028" width="14" style="12" customWidth="1"/>
    <col min="1029" max="1029" width="17.85546875" style="12" customWidth="1"/>
    <col min="1030" max="1030" width="14" style="12" customWidth="1"/>
    <col min="1031" max="1031" width="15.85546875" style="12" customWidth="1"/>
    <col min="1032" max="1033" width="8.85546875" style="12" customWidth="1"/>
    <col min="1034" max="1280" width="8.85546875" style="12"/>
    <col min="1281" max="1281" width="4.5703125" style="12" customWidth="1"/>
    <col min="1282" max="1282" width="18.28515625" style="12" customWidth="1"/>
    <col min="1283" max="1283" width="63.85546875" style="12" customWidth="1"/>
    <col min="1284" max="1284" width="14" style="12" customWidth="1"/>
    <col min="1285" max="1285" width="17.85546875" style="12" customWidth="1"/>
    <col min="1286" max="1286" width="14" style="12" customWidth="1"/>
    <col min="1287" max="1287" width="15.85546875" style="12" customWidth="1"/>
    <col min="1288" max="1289" width="8.85546875" style="12" customWidth="1"/>
    <col min="1290" max="1536" width="8.85546875" style="12"/>
    <col min="1537" max="1537" width="4.5703125" style="12" customWidth="1"/>
    <col min="1538" max="1538" width="18.28515625" style="12" customWidth="1"/>
    <col min="1539" max="1539" width="63.85546875" style="12" customWidth="1"/>
    <col min="1540" max="1540" width="14" style="12" customWidth="1"/>
    <col min="1541" max="1541" width="17.85546875" style="12" customWidth="1"/>
    <col min="1542" max="1542" width="14" style="12" customWidth="1"/>
    <col min="1543" max="1543" width="15.85546875" style="12" customWidth="1"/>
    <col min="1544" max="1545" width="8.85546875" style="12" customWidth="1"/>
    <col min="1546" max="1792" width="8.85546875" style="12"/>
    <col min="1793" max="1793" width="4.5703125" style="12" customWidth="1"/>
    <col min="1794" max="1794" width="18.28515625" style="12" customWidth="1"/>
    <col min="1795" max="1795" width="63.85546875" style="12" customWidth="1"/>
    <col min="1796" max="1796" width="14" style="12" customWidth="1"/>
    <col min="1797" max="1797" width="17.85546875" style="12" customWidth="1"/>
    <col min="1798" max="1798" width="14" style="12" customWidth="1"/>
    <col min="1799" max="1799" width="15.85546875" style="12" customWidth="1"/>
    <col min="1800" max="1801" width="8.85546875" style="12" customWidth="1"/>
    <col min="1802" max="2048" width="8.85546875" style="12"/>
    <col min="2049" max="2049" width="4.5703125" style="12" customWidth="1"/>
    <col min="2050" max="2050" width="18.28515625" style="12" customWidth="1"/>
    <col min="2051" max="2051" width="63.85546875" style="12" customWidth="1"/>
    <col min="2052" max="2052" width="14" style="12" customWidth="1"/>
    <col min="2053" max="2053" width="17.85546875" style="12" customWidth="1"/>
    <col min="2054" max="2054" width="14" style="12" customWidth="1"/>
    <col min="2055" max="2055" width="15.85546875" style="12" customWidth="1"/>
    <col min="2056" max="2057" width="8.85546875" style="12" customWidth="1"/>
    <col min="2058" max="2304" width="8.85546875" style="12"/>
    <col min="2305" max="2305" width="4.5703125" style="12" customWidth="1"/>
    <col min="2306" max="2306" width="18.28515625" style="12" customWidth="1"/>
    <col min="2307" max="2307" width="63.85546875" style="12" customWidth="1"/>
    <col min="2308" max="2308" width="14" style="12" customWidth="1"/>
    <col min="2309" max="2309" width="17.85546875" style="12" customWidth="1"/>
    <col min="2310" max="2310" width="14" style="12" customWidth="1"/>
    <col min="2311" max="2311" width="15.85546875" style="12" customWidth="1"/>
    <col min="2312" max="2313" width="8.85546875" style="12" customWidth="1"/>
    <col min="2314" max="2560" width="8.85546875" style="12"/>
    <col min="2561" max="2561" width="4.5703125" style="12" customWidth="1"/>
    <col min="2562" max="2562" width="18.28515625" style="12" customWidth="1"/>
    <col min="2563" max="2563" width="63.85546875" style="12" customWidth="1"/>
    <col min="2564" max="2564" width="14" style="12" customWidth="1"/>
    <col min="2565" max="2565" width="17.85546875" style="12" customWidth="1"/>
    <col min="2566" max="2566" width="14" style="12" customWidth="1"/>
    <col min="2567" max="2567" width="15.85546875" style="12" customWidth="1"/>
    <col min="2568" max="2569" width="8.85546875" style="12" customWidth="1"/>
    <col min="2570" max="2816" width="8.85546875" style="12"/>
    <col min="2817" max="2817" width="4.5703125" style="12" customWidth="1"/>
    <col min="2818" max="2818" width="18.28515625" style="12" customWidth="1"/>
    <col min="2819" max="2819" width="63.85546875" style="12" customWidth="1"/>
    <col min="2820" max="2820" width="14" style="12" customWidth="1"/>
    <col min="2821" max="2821" width="17.85546875" style="12" customWidth="1"/>
    <col min="2822" max="2822" width="14" style="12" customWidth="1"/>
    <col min="2823" max="2823" width="15.85546875" style="12" customWidth="1"/>
    <col min="2824" max="2825" width="8.85546875" style="12" customWidth="1"/>
    <col min="2826" max="3072" width="8.85546875" style="12"/>
    <col min="3073" max="3073" width="4.5703125" style="12" customWidth="1"/>
    <col min="3074" max="3074" width="18.28515625" style="12" customWidth="1"/>
    <col min="3075" max="3075" width="63.85546875" style="12" customWidth="1"/>
    <col min="3076" max="3076" width="14" style="12" customWidth="1"/>
    <col min="3077" max="3077" width="17.85546875" style="12" customWidth="1"/>
    <col min="3078" max="3078" width="14" style="12" customWidth="1"/>
    <col min="3079" max="3079" width="15.85546875" style="12" customWidth="1"/>
    <col min="3080" max="3081" width="8.85546875" style="12" customWidth="1"/>
    <col min="3082" max="3328" width="8.85546875" style="12"/>
    <col min="3329" max="3329" width="4.5703125" style="12" customWidth="1"/>
    <col min="3330" max="3330" width="18.28515625" style="12" customWidth="1"/>
    <col min="3331" max="3331" width="63.85546875" style="12" customWidth="1"/>
    <col min="3332" max="3332" width="14" style="12" customWidth="1"/>
    <col min="3333" max="3333" width="17.85546875" style="12" customWidth="1"/>
    <col min="3334" max="3334" width="14" style="12" customWidth="1"/>
    <col min="3335" max="3335" width="15.85546875" style="12" customWidth="1"/>
    <col min="3336" max="3337" width="8.85546875" style="12" customWidth="1"/>
    <col min="3338" max="3584" width="8.85546875" style="12"/>
    <col min="3585" max="3585" width="4.5703125" style="12" customWidth="1"/>
    <col min="3586" max="3586" width="18.28515625" style="12" customWidth="1"/>
    <col min="3587" max="3587" width="63.85546875" style="12" customWidth="1"/>
    <col min="3588" max="3588" width="14" style="12" customWidth="1"/>
    <col min="3589" max="3589" width="17.85546875" style="12" customWidth="1"/>
    <col min="3590" max="3590" width="14" style="12" customWidth="1"/>
    <col min="3591" max="3591" width="15.85546875" style="12" customWidth="1"/>
    <col min="3592" max="3593" width="8.85546875" style="12" customWidth="1"/>
    <col min="3594" max="3840" width="8.85546875" style="12"/>
    <col min="3841" max="3841" width="4.5703125" style="12" customWidth="1"/>
    <col min="3842" max="3842" width="18.28515625" style="12" customWidth="1"/>
    <col min="3843" max="3843" width="63.85546875" style="12" customWidth="1"/>
    <col min="3844" max="3844" width="14" style="12" customWidth="1"/>
    <col min="3845" max="3845" width="17.85546875" style="12" customWidth="1"/>
    <col min="3846" max="3846" width="14" style="12" customWidth="1"/>
    <col min="3847" max="3847" width="15.85546875" style="12" customWidth="1"/>
    <col min="3848" max="3849" width="8.85546875" style="12" customWidth="1"/>
    <col min="3850" max="4096" width="8.85546875" style="12"/>
    <col min="4097" max="4097" width="4.5703125" style="12" customWidth="1"/>
    <col min="4098" max="4098" width="18.28515625" style="12" customWidth="1"/>
    <col min="4099" max="4099" width="63.85546875" style="12" customWidth="1"/>
    <col min="4100" max="4100" width="14" style="12" customWidth="1"/>
    <col min="4101" max="4101" width="17.85546875" style="12" customWidth="1"/>
    <col min="4102" max="4102" width="14" style="12" customWidth="1"/>
    <col min="4103" max="4103" width="15.85546875" style="12" customWidth="1"/>
    <col min="4104" max="4105" width="8.85546875" style="12" customWidth="1"/>
    <col min="4106" max="4352" width="8.85546875" style="12"/>
    <col min="4353" max="4353" width="4.5703125" style="12" customWidth="1"/>
    <col min="4354" max="4354" width="18.28515625" style="12" customWidth="1"/>
    <col min="4355" max="4355" width="63.85546875" style="12" customWidth="1"/>
    <col min="4356" max="4356" width="14" style="12" customWidth="1"/>
    <col min="4357" max="4357" width="17.85546875" style="12" customWidth="1"/>
    <col min="4358" max="4358" width="14" style="12" customWidth="1"/>
    <col min="4359" max="4359" width="15.85546875" style="12" customWidth="1"/>
    <col min="4360" max="4361" width="8.85546875" style="12" customWidth="1"/>
    <col min="4362" max="4608" width="8.85546875" style="12"/>
    <col min="4609" max="4609" width="4.5703125" style="12" customWidth="1"/>
    <col min="4610" max="4610" width="18.28515625" style="12" customWidth="1"/>
    <col min="4611" max="4611" width="63.85546875" style="12" customWidth="1"/>
    <col min="4612" max="4612" width="14" style="12" customWidth="1"/>
    <col min="4613" max="4613" width="17.85546875" style="12" customWidth="1"/>
    <col min="4614" max="4614" width="14" style="12" customWidth="1"/>
    <col min="4615" max="4615" width="15.85546875" style="12" customWidth="1"/>
    <col min="4616" max="4617" width="8.85546875" style="12" customWidth="1"/>
    <col min="4618" max="4864" width="8.85546875" style="12"/>
    <col min="4865" max="4865" width="4.5703125" style="12" customWidth="1"/>
    <col min="4866" max="4866" width="18.28515625" style="12" customWidth="1"/>
    <col min="4867" max="4867" width="63.85546875" style="12" customWidth="1"/>
    <col min="4868" max="4868" width="14" style="12" customWidth="1"/>
    <col min="4869" max="4869" width="17.85546875" style="12" customWidth="1"/>
    <col min="4870" max="4870" width="14" style="12" customWidth="1"/>
    <col min="4871" max="4871" width="15.85546875" style="12" customWidth="1"/>
    <col min="4872" max="4873" width="8.85546875" style="12" customWidth="1"/>
    <col min="4874" max="5120" width="8.85546875" style="12"/>
    <col min="5121" max="5121" width="4.5703125" style="12" customWidth="1"/>
    <col min="5122" max="5122" width="18.28515625" style="12" customWidth="1"/>
    <col min="5123" max="5123" width="63.85546875" style="12" customWidth="1"/>
    <col min="5124" max="5124" width="14" style="12" customWidth="1"/>
    <col min="5125" max="5125" width="17.85546875" style="12" customWidth="1"/>
    <col min="5126" max="5126" width="14" style="12" customWidth="1"/>
    <col min="5127" max="5127" width="15.85546875" style="12" customWidth="1"/>
    <col min="5128" max="5129" width="8.85546875" style="12" customWidth="1"/>
    <col min="5130" max="5376" width="8.85546875" style="12"/>
    <col min="5377" max="5377" width="4.5703125" style="12" customWidth="1"/>
    <col min="5378" max="5378" width="18.28515625" style="12" customWidth="1"/>
    <col min="5379" max="5379" width="63.85546875" style="12" customWidth="1"/>
    <col min="5380" max="5380" width="14" style="12" customWidth="1"/>
    <col min="5381" max="5381" width="17.85546875" style="12" customWidth="1"/>
    <col min="5382" max="5382" width="14" style="12" customWidth="1"/>
    <col min="5383" max="5383" width="15.85546875" style="12" customWidth="1"/>
    <col min="5384" max="5385" width="8.85546875" style="12" customWidth="1"/>
    <col min="5386" max="5632" width="8.85546875" style="12"/>
    <col min="5633" max="5633" width="4.5703125" style="12" customWidth="1"/>
    <col min="5634" max="5634" width="18.28515625" style="12" customWidth="1"/>
    <col min="5635" max="5635" width="63.85546875" style="12" customWidth="1"/>
    <col min="5636" max="5636" width="14" style="12" customWidth="1"/>
    <col min="5637" max="5637" width="17.85546875" style="12" customWidth="1"/>
    <col min="5638" max="5638" width="14" style="12" customWidth="1"/>
    <col min="5639" max="5639" width="15.85546875" style="12" customWidth="1"/>
    <col min="5640" max="5641" width="8.85546875" style="12" customWidth="1"/>
    <col min="5642" max="5888" width="8.85546875" style="12"/>
    <col min="5889" max="5889" width="4.5703125" style="12" customWidth="1"/>
    <col min="5890" max="5890" width="18.28515625" style="12" customWidth="1"/>
    <col min="5891" max="5891" width="63.85546875" style="12" customWidth="1"/>
    <col min="5892" max="5892" width="14" style="12" customWidth="1"/>
    <col min="5893" max="5893" width="17.85546875" style="12" customWidth="1"/>
    <col min="5894" max="5894" width="14" style="12" customWidth="1"/>
    <col min="5895" max="5895" width="15.85546875" style="12" customWidth="1"/>
    <col min="5896" max="5897" width="8.85546875" style="12" customWidth="1"/>
    <col min="5898" max="6144" width="8.85546875" style="12"/>
    <col min="6145" max="6145" width="4.5703125" style="12" customWidth="1"/>
    <col min="6146" max="6146" width="18.28515625" style="12" customWidth="1"/>
    <col min="6147" max="6147" width="63.85546875" style="12" customWidth="1"/>
    <col min="6148" max="6148" width="14" style="12" customWidth="1"/>
    <col min="6149" max="6149" width="17.85546875" style="12" customWidth="1"/>
    <col min="6150" max="6150" width="14" style="12" customWidth="1"/>
    <col min="6151" max="6151" width="15.85546875" style="12" customWidth="1"/>
    <col min="6152" max="6153" width="8.85546875" style="12" customWidth="1"/>
    <col min="6154" max="6400" width="8.85546875" style="12"/>
    <col min="6401" max="6401" width="4.5703125" style="12" customWidth="1"/>
    <col min="6402" max="6402" width="18.28515625" style="12" customWidth="1"/>
    <col min="6403" max="6403" width="63.85546875" style="12" customWidth="1"/>
    <col min="6404" max="6404" width="14" style="12" customWidth="1"/>
    <col min="6405" max="6405" width="17.85546875" style="12" customWidth="1"/>
    <col min="6406" max="6406" width="14" style="12" customWidth="1"/>
    <col min="6407" max="6407" width="15.85546875" style="12" customWidth="1"/>
    <col min="6408" max="6409" width="8.85546875" style="12" customWidth="1"/>
    <col min="6410" max="6656" width="8.85546875" style="12"/>
    <col min="6657" max="6657" width="4.5703125" style="12" customWidth="1"/>
    <col min="6658" max="6658" width="18.28515625" style="12" customWidth="1"/>
    <col min="6659" max="6659" width="63.85546875" style="12" customWidth="1"/>
    <col min="6660" max="6660" width="14" style="12" customWidth="1"/>
    <col min="6661" max="6661" width="17.85546875" style="12" customWidth="1"/>
    <col min="6662" max="6662" width="14" style="12" customWidth="1"/>
    <col min="6663" max="6663" width="15.85546875" style="12" customWidth="1"/>
    <col min="6664" max="6665" width="8.85546875" style="12" customWidth="1"/>
    <col min="6666" max="6912" width="8.85546875" style="12"/>
    <col min="6913" max="6913" width="4.5703125" style="12" customWidth="1"/>
    <col min="6914" max="6914" width="18.28515625" style="12" customWidth="1"/>
    <col min="6915" max="6915" width="63.85546875" style="12" customWidth="1"/>
    <col min="6916" max="6916" width="14" style="12" customWidth="1"/>
    <col min="6917" max="6917" width="17.85546875" style="12" customWidth="1"/>
    <col min="6918" max="6918" width="14" style="12" customWidth="1"/>
    <col min="6919" max="6919" width="15.85546875" style="12" customWidth="1"/>
    <col min="6920" max="6921" width="8.85546875" style="12" customWidth="1"/>
    <col min="6922" max="7168" width="8.85546875" style="12"/>
    <col min="7169" max="7169" width="4.5703125" style="12" customWidth="1"/>
    <col min="7170" max="7170" width="18.28515625" style="12" customWidth="1"/>
    <col min="7171" max="7171" width="63.85546875" style="12" customWidth="1"/>
    <col min="7172" max="7172" width="14" style="12" customWidth="1"/>
    <col min="7173" max="7173" width="17.85546875" style="12" customWidth="1"/>
    <col min="7174" max="7174" width="14" style="12" customWidth="1"/>
    <col min="7175" max="7175" width="15.85546875" style="12" customWidth="1"/>
    <col min="7176" max="7177" width="8.85546875" style="12" customWidth="1"/>
    <col min="7178" max="7424" width="8.85546875" style="12"/>
    <col min="7425" max="7425" width="4.5703125" style="12" customWidth="1"/>
    <col min="7426" max="7426" width="18.28515625" style="12" customWidth="1"/>
    <col min="7427" max="7427" width="63.85546875" style="12" customWidth="1"/>
    <col min="7428" max="7428" width="14" style="12" customWidth="1"/>
    <col min="7429" max="7429" width="17.85546875" style="12" customWidth="1"/>
    <col min="7430" max="7430" width="14" style="12" customWidth="1"/>
    <col min="7431" max="7431" width="15.85546875" style="12" customWidth="1"/>
    <col min="7432" max="7433" width="8.85546875" style="12" customWidth="1"/>
    <col min="7434" max="7680" width="8.85546875" style="12"/>
    <col min="7681" max="7681" width="4.5703125" style="12" customWidth="1"/>
    <col min="7682" max="7682" width="18.28515625" style="12" customWidth="1"/>
    <col min="7683" max="7683" width="63.85546875" style="12" customWidth="1"/>
    <col min="7684" max="7684" width="14" style="12" customWidth="1"/>
    <col min="7685" max="7685" width="17.85546875" style="12" customWidth="1"/>
    <col min="7686" max="7686" width="14" style="12" customWidth="1"/>
    <col min="7687" max="7687" width="15.85546875" style="12" customWidth="1"/>
    <col min="7688" max="7689" width="8.85546875" style="12" customWidth="1"/>
    <col min="7690" max="7936" width="8.85546875" style="12"/>
    <col min="7937" max="7937" width="4.5703125" style="12" customWidth="1"/>
    <col min="7938" max="7938" width="18.28515625" style="12" customWidth="1"/>
    <col min="7939" max="7939" width="63.85546875" style="12" customWidth="1"/>
    <col min="7940" max="7940" width="14" style="12" customWidth="1"/>
    <col min="7941" max="7941" width="17.85546875" style="12" customWidth="1"/>
    <col min="7942" max="7942" width="14" style="12" customWidth="1"/>
    <col min="7943" max="7943" width="15.85546875" style="12" customWidth="1"/>
    <col min="7944" max="7945" width="8.85546875" style="12" customWidth="1"/>
    <col min="7946" max="8192" width="8.85546875" style="12"/>
    <col min="8193" max="8193" width="4.5703125" style="12" customWidth="1"/>
    <col min="8194" max="8194" width="18.28515625" style="12" customWidth="1"/>
    <col min="8195" max="8195" width="63.85546875" style="12" customWidth="1"/>
    <col min="8196" max="8196" width="14" style="12" customWidth="1"/>
    <col min="8197" max="8197" width="17.85546875" style="12" customWidth="1"/>
    <col min="8198" max="8198" width="14" style="12" customWidth="1"/>
    <col min="8199" max="8199" width="15.85546875" style="12" customWidth="1"/>
    <col min="8200" max="8201" width="8.85546875" style="12" customWidth="1"/>
    <col min="8202" max="8448" width="8.85546875" style="12"/>
    <col min="8449" max="8449" width="4.5703125" style="12" customWidth="1"/>
    <col min="8450" max="8450" width="18.28515625" style="12" customWidth="1"/>
    <col min="8451" max="8451" width="63.85546875" style="12" customWidth="1"/>
    <col min="8452" max="8452" width="14" style="12" customWidth="1"/>
    <col min="8453" max="8453" width="17.85546875" style="12" customWidth="1"/>
    <col min="8454" max="8454" width="14" style="12" customWidth="1"/>
    <col min="8455" max="8455" width="15.85546875" style="12" customWidth="1"/>
    <col min="8456" max="8457" width="8.85546875" style="12" customWidth="1"/>
    <col min="8458" max="8704" width="8.85546875" style="12"/>
    <col min="8705" max="8705" width="4.5703125" style="12" customWidth="1"/>
    <col min="8706" max="8706" width="18.28515625" style="12" customWidth="1"/>
    <col min="8707" max="8707" width="63.85546875" style="12" customWidth="1"/>
    <col min="8708" max="8708" width="14" style="12" customWidth="1"/>
    <col min="8709" max="8709" width="17.85546875" style="12" customWidth="1"/>
    <col min="8710" max="8710" width="14" style="12" customWidth="1"/>
    <col min="8711" max="8711" width="15.85546875" style="12" customWidth="1"/>
    <col min="8712" max="8713" width="8.85546875" style="12" customWidth="1"/>
    <col min="8714" max="8960" width="8.85546875" style="12"/>
    <col min="8961" max="8961" width="4.5703125" style="12" customWidth="1"/>
    <col min="8962" max="8962" width="18.28515625" style="12" customWidth="1"/>
    <col min="8963" max="8963" width="63.85546875" style="12" customWidth="1"/>
    <col min="8964" max="8964" width="14" style="12" customWidth="1"/>
    <col min="8965" max="8965" width="17.85546875" style="12" customWidth="1"/>
    <col min="8966" max="8966" width="14" style="12" customWidth="1"/>
    <col min="8967" max="8967" width="15.85546875" style="12" customWidth="1"/>
    <col min="8968" max="8969" width="8.85546875" style="12" customWidth="1"/>
    <col min="8970" max="9216" width="8.85546875" style="12"/>
    <col min="9217" max="9217" width="4.5703125" style="12" customWidth="1"/>
    <col min="9218" max="9218" width="18.28515625" style="12" customWidth="1"/>
    <col min="9219" max="9219" width="63.85546875" style="12" customWidth="1"/>
    <col min="9220" max="9220" width="14" style="12" customWidth="1"/>
    <col min="9221" max="9221" width="17.85546875" style="12" customWidth="1"/>
    <col min="9222" max="9222" width="14" style="12" customWidth="1"/>
    <col min="9223" max="9223" width="15.85546875" style="12" customWidth="1"/>
    <col min="9224" max="9225" width="8.85546875" style="12" customWidth="1"/>
    <col min="9226" max="9472" width="8.85546875" style="12"/>
    <col min="9473" max="9473" width="4.5703125" style="12" customWidth="1"/>
    <col min="9474" max="9474" width="18.28515625" style="12" customWidth="1"/>
    <col min="9475" max="9475" width="63.85546875" style="12" customWidth="1"/>
    <col min="9476" max="9476" width="14" style="12" customWidth="1"/>
    <col min="9477" max="9477" width="17.85546875" style="12" customWidth="1"/>
    <col min="9478" max="9478" width="14" style="12" customWidth="1"/>
    <col min="9479" max="9479" width="15.85546875" style="12" customWidth="1"/>
    <col min="9480" max="9481" width="8.85546875" style="12" customWidth="1"/>
    <col min="9482" max="9728" width="8.85546875" style="12"/>
    <col min="9729" max="9729" width="4.5703125" style="12" customWidth="1"/>
    <col min="9730" max="9730" width="18.28515625" style="12" customWidth="1"/>
    <col min="9731" max="9731" width="63.85546875" style="12" customWidth="1"/>
    <col min="9732" max="9732" width="14" style="12" customWidth="1"/>
    <col min="9733" max="9733" width="17.85546875" style="12" customWidth="1"/>
    <col min="9734" max="9734" width="14" style="12" customWidth="1"/>
    <col min="9735" max="9735" width="15.85546875" style="12" customWidth="1"/>
    <col min="9736" max="9737" width="8.85546875" style="12" customWidth="1"/>
    <col min="9738" max="9984" width="8.85546875" style="12"/>
    <col min="9985" max="9985" width="4.5703125" style="12" customWidth="1"/>
    <col min="9986" max="9986" width="18.28515625" style="12" customWidth="1"/>
    <col min="9987" max="9987" width="63.85546875" style="12" customWidth="1"/>
    <col min="9988" max="9988" width="14" style="12" customWidth="1"/>
    <col min="9989" max="9989" width="17.85546875" style="12" customWidth="1"/>
    <col min="9990" max="9990" width="14" style="12" customWidth="1"/>
    <col min="9991" max="9991" width="15.85546875" style="12" customWidth="1"/>
    <col min="9992" max="9993" width="8.85546875" style="12" customWidth="1"/>
    <col min="9994" max="10240" width="8.85546875" style="12"/>
    <col min="10241" max="10241" width="4.5703125" style="12" customWidth="1"/>
    <col min="10242" max="10242" width="18.28515625" style="12" customWidth="1"/>
    <col min="10243" max="10243" width="63.85546875" style="12" customWidth="1"/>
    <col min="10244" max="10244" width="14" style="12" customWidth="1"/>
    <col min="10245" max="10245" width="17.85546875" style="12" customWidth="1"/>
    <col min="10246" max="10246" width="14" style="12" customWidth="1"/>
    <col min="10247" max="10247" width="15.85546875" style="12" customWidth="1"/>
    <col min="10248" max="10249" width="8.85546875" style="12" customWidth="1"/>
    <col min="10250" max="10496" width="8.85546875" style="12"/>
    <col min="10497" max="10497" width="4.5703125" style="12" customWidth="1"/>
    <col min="10498" max="10498" width="18.28515625" style="12" customWidth="1"/>
    <col min="10499" max="10499" width="63.85546875" style="12" customWidth="1"/>
    <col min="10500" max="10500" width="14" style="12" customWidth="1"/>
    <col min="10501" max="10501" width="17.85546875" style="12" customWidth="1"/>
    <col min="10502" max="10502" width="14" style="12" customWidth="1"/>
    <col min="10503" max="10503" width="15.85546875" style="12" customWidth="1"/>
    <col min="10504" max="10505" width="8.85546875" style="12" customWidth="1"/>
    <col min="10506" max="10752" width="8.85546875" style="12"/>
    <col min="10753" max="10753" width="4.5703125" style="12" customWidth="1"/>
    <col min="10754" max="10754" width="18.28515625" style="12" customWidth="1"/>
    <col min="10755" max="10755" width="63.85546875" style="12" customWidth="1"/>
    <col min="10756" max="10756" width="14" style="12" customWidth="1"/>
    <col min="10757" max="10757" width="17.85546875" style="12" customWidth="1"/>
    <col min="10758" max="10758" width="14" style="12" customWidth="1"/>
    <col min="10759" max="10759" width="15.85546875" style="12" customWidth="1"/>
    <col min="10760" max="10761" width="8.85546875" style="12" customWidth="1"/>
    <col min="10762" max="11008" width="8.85546875" style="12"/>
    <col min="11009" max="11009" width="4.5703125" style="12" customWidth="1"/>
    <col min="11010" max="11010" width="18.28515625" style="12" customWidth="1"/>
    <col min="11011" max="11011" width="63.85546875" style="12" customWidth="1"/>
    <col min="11012" max="11012" width="14" style="12" customWidth="1"/>
    <col min="11013" max="11013" width="17.85546875" style="12" customWidth="1"/>
    <col min="11014" max="11014" width="14" style="12" customWidth="1"/>
    <col min="11015" max="11015" width="15.85546875" style="12" customWidth="1"/>
    <col min="11016" max="11017" width="8.85546875" style="12" customWidth="1"/>
    <col min="11018" max="11264" width="8.85546875" style="12"/>
    <col min="11265" max="11265" width="4.5703125" style="12" customWidth="1"/>
    <col min="11266" max="11266" width="18.28515625" style="12" customWidth="1"/>
    <col min="11267" max="11267" width="63.85546875" style="12" customWidth="1"/>
    <col min="11268" max="11268" width="14" style="12" customWidth="1"/>
    <col min="11269" max="11269" width="17.85546875" style="12" customWidth="1"/>
    <col min="11270" max="11270" width="14" style="12" customWidth="1"/>
    <col min="11271" max="11271" width="15.85546875" style="12" customWidth="1"/>
    <col min="11272" max="11273" width="8.85546875" style="12" customWidth="1"/>
    <col min="11274" max="11520" width="8.85546875" style="12"/>
    <col min="11521" max="11521" width="4.5703125" style="12" customWidth="1"/>
    <col min="11522" max="11522" width="18.28515625" style="12" customWidth="1"/>
    <col min="11523" max="11523" width="63.85546875" style="12" customWidth="1"/>
    <col min="11524" max="11524" width="14" style="12" customWidth="1"/>
    <col min="11525" max="11525" width="17.85546875" style="12" customWidth="1"/>
    <col min="11526" max="11526" width="14" style="12" customWidth="1"/>
    <col min="11527" max="11527" width="15.85546875" style="12" customWidth="1"/>
    <col min="11528" max="11529" width="8.85546875" style="12" customWidth="1"/>
    <col min="11530" max="11776" width="8.85546875" style="12"/>
    <col min="11777" max="11777" width="4.5703125" style="12" customWidth="1"/>
    <col min="11778" max="11778" width="18.28515625" style="12" customWidth="1"/>
    <col min="11779" max="11779" width="63.85546875" style="12" customWidth="1"/>
    <col min="11780" max="11780" width="14" style="12" customWidth="1"/>
    <col min="11781" max="11781" width="17.85546875" style="12" customWidth="1"/>
    <col min="11782" max="11782" width="14" style="12" customWidth="1"/>
    <col min="11783" max="11783" width="15.85546875" style="12" customWidth="1"/>
    <col min="11784" max="11785" width="8.85546875" style="12" customWidth="1"/>
    <col min="11786" max="12032" width="8.85546875" style="12"/>
    <col min="12033" max="12033" width="4.5703125" style="12" customWidth="1"/>
    <col min="12034" max="12034" width="18.28515625" style="12" customWidth="1"/>
    <col min="12035" max="12035" width="63.85546875" style="12" customWidth="1"/>
    <col min="12036" max="12036" width="14" style="12" customWidth="1"/>
    <col min="12037" max="12037" width="17.85546875" style="12" customWidth="1"/>
    <col min="12038" max="12038" width="14" style="12" customWidth="1"/>
    <col min="12039" max="12039" width="15.85546875" style="12" customWidth="1"/>
    <col min="12040" max="12041" width="8.85546875" style="12" customWidth="1"/>
    <col min="12042" max="12288" width="8.85546875" style="12"/>
    <col min="12289" max="12289" width="4.5703125" style="12" customWidth="1"/>
    <col min="12290" max="12290" width="18.28515625" style="12" customWidth="1"/>
    <col min="12291" max="12291" width="63.85546875" style="12" customWidth="1"/>
    <col min="12292" max="12292" width="14" style="12" customWidth="1"/>
    <col min="12293" max="12293" width="17.85546875" style="12" customWidth="1"/>
    <col min="12294" max="12294" width="14" style="12" customWidth="1"/>
    <col min="12295" max="12295" width="15.85546875" style="12" customWidth="1"/>
    <col min="12296" max="12297" width="8.85546875" style="12" customWidth="1"/>
    <col min="12298" max="12544" width="8.85546875" style="12"/>
    <col min="12545" max="12545" width="4.5703125" style="12" customWidth="1"/>
    <col min="12546" max="12546" width="18.28515625" style="12" customWidth="1"/>
    <col min="12547" max="12547" width="63.85546875" style="12" customWidth="1"/>
    <col min="12548" max="12548" width="14" style="12" customWidth="1"/>
    <col min="12549" max="12549" width="17.85546875" style="12" customWidth="1"/>
    <col min="12550" max="12550" width="14" style="12" customWidth="1"/>
    <col min="12551" max="12551" width="15.85546875" style="12" customWidth="1"/>
    <col min="12552" max="12553" width="8.85546875" style="12" customWidth="1"/>
    <col min="12554" max="12800" width="8.85546875" style="12"/>
    <col min="12801" max="12801" width="4.5703125" style="12" customWidth="1"/>
    <col min="12802" max="12802" width="18.28515625" style="12" customWidth="1"/>
    <col min="12803" max="12803" width="63.85546875" style="12" customWidth="1"/>
    <col min="12804" max="12804" width="14" style="12" customWidth="1"/>
    <col min="12805" max="12805" width="17.85546875" style="12" customWidth="1"/>
    <col min="12806" max="12806" width="14" style="12" customWidth="1"/>
    <col min="12807" max="12807" width="15.85546875" style="12" customWidth="1"/>
    <col min="12808" max="12809" width="8.85546875" style="12" customWidth="1"/>
    <col min="12810" max="13056" width="8.85546875" style="12"/>
    <col min="13057" max="13057" width="4.5703125" style="12" customWidth="1"/>
    <col min="13058" max="13058" width="18.28515625" style="12" customWidth="1"/>
    <col min="13059" max="13059" width="63.85546875" style="12" customWidth="1"/>
    <col min="13060" max="13060" width="14" style="12" customWidth="1"/>
    <col min="13061" max="13061" width="17.85546875" style="12" customWidth="1"/>
    <col min="13062" max="13062" width="14" style="12" customWidth="1"/>
    <col min="13063" max="13063" width="15.85546875" style="12" customWidth="1"/>
    <col min="13064" max="13065" width="8.85546875" style="12" customWidth="1"/>
    <col min="13066" max="13312" width="8.85546875" style="12"/>
    <col min="13313" max="13313" width="4.5703125" style="12" customWidth="1"/>
    <col min="13314" max="13314" width="18.28515625" style="12" customWidth="1"/>
    <col min="13315" max="13315" width="63.85546875" style="12" customWidth="1"/>
    <col min="13316" max="13316" width="14" style="12" customWidth="1"/>
    <col min="13317" max="13317" width="17.85546875" style="12" customWidth="1"/>
    <col min="13318" max="13318" width="14" style="12" customWidth="1"/>
    <col min="13319" max="13319" width="15.85546875" style="12" customWidth="1"/>
    <col min="13320" max="13321" width="8.85546875" style="12" customWidth="1"/>
    <col min="13322" max="13568" width="8.85546875" style="12"/>
    <col min="13569" max="13569" width="4.5703125" style="12" customWidth="1"/>
    <col min="13570" max="13570" width="18.28515625" style="12" customWidth="1"/>
    <col min="13571" max="13571" width="63.85546875" style="12" customWidth="1"/>
    <col min="13572" max="13572" width="14" style="12" customWidth="1"/>
    <col min="13573" max="13573" width="17.85546875" style="12" customWidth="1"/>
    <col min="13574" max="13574" width="14" style="12" customWidth="1"/>
    <col min="13575" max="13575" width="15.85546875" style="12" customWidth="1"/>
    <col min="13576" max="13577" width="8.85546875" style="12" customWidth="1"/>
    <col min="13578" max="13824" width="8.85546875" style="12"/>
    <col min="13825" max="13825" width="4.5703125" style="12" customWidth="1"/>
    <col min="13826" max="13826" width="18.28515625" style="12" customWidth="1"/>
    <col min="13827" max="13827" width="63.85546875" style="12" customWidth="1"/>
    <col min="13828" max="13828" width="14" style="12" customWidth="1"/>
    <col min="13829" max="13829" width="17.85546875" style="12" customWidth="1"/>
    <col min="13830" max="13830" width="14" style="12" customWidth="1"/>
    <col min="13831" max="13831" width="15.85546875" style="12" customWidth="1"/>
    <col min="13832" max="13833" width="8.85546875" style="12" customWidth="1"/>
    <col min="13834" max="14080" width="8.85546875" style="12"/>
    <col min="14081" max="14081" width="4.5703125" style="12" customWidth="1"/>
    <col min="14082" max="14082" width="18.28515625" style="12" customWidth="1"/>
    <col min="14083" max="14083" width="63.85546875" style="12" customWidth="1"/>
    <col min="14084" max="14084" width="14" style="12" customWidth="1"/>
    <col min="14085" max="14085" width="17.85546875" style="12" customWidth="1"/>
    <col min="14086" max="14086" width="14" style="12" customWidth="1"/>
    <col min="14087" max="14087" width="15.85546875" style="12" customWidth="1"/>
    <col min="14088" max="14089" width="8.85546875" style="12" customWidth="1"/>
    <col min="14090" max="14336" width="8.85546875" style="12"/>
    <col min="14337" max="14337" width="4.5703125" style="12" customWidth="1"/>
    <col min="14338" max="14338" width="18.28515625" style="12" customWidth="1"/>
    <col min="14339" max="14339" width="63.85546875" style="12" customWidth="1"/>
    <col min="14340" max="14340" width="14" style="12" customWidth="1"/>
    <col min="14341" max="14341" width="17.85546875" style="12" customWidth="1"/>
    <col min="14342" max="14342" width="14" style="12" customWidth="1"/>
    <col min="14343" max="14343" width="15.85546875" style="12" customWidth="1"/>
    <col min="14344" max="14345" width="8.85546875" style="12" customWidth="1"/>
    <col min="14346" max="14592" width="8.85546875" style="12"/>
    <col min="14593" max="14593" width="4.5703125" style="12" customWidth="1"/>
    <col min="14594" max="14594" width="18.28515625" style="12" customWidth="1"/>
    <col min="14595" max="14595" width="63.85546875" style="12" customWidth="1"/>
    <col min="14596" max="14596" width="14" style="12" customWidth="1"/>
    <col min="14597" max="14597" width="17.85546875" style="12" customWidth="1"/>
    <col min="14598" max="14598" width="14" style="12" customWidth="1"/>
    <col min="14599" max="14599" width="15.85546875" style="12" customWidth="1"/>
    <col min="14600" max="14601" width="8.85546875" style="12" customWidth="1"/>
    <col min="14602" max="14848" width="8.85546875" style="12"/>
    <col min="14849" max="14849" width="4.5703125" style="12" customWidth="1"/>
    <col min="14850" max="14850" width="18.28515625" style="12" customWidth="1"/>
    <col min="14851" max="14851" width="63.85546875" style="12" customWidth="1"/>
    <col min="14852" max="14852" width="14" style="12" customWidth="1"/>
    <col min="14853" max="14853" width="17.85546875" style="12" customWidth="1"/>
    <col min="14854" max="14854" width="14" style="12" customWidth="1"/>
    <col min="14855" max="14855" width="15.85546875" style="12" customWidth="1"/>
    <col min="14856" max="14857" width="8.85546875" style="12" customWidth="1"/>
    <col min="14858" max="15104" width="8.85546875" style="12"/>
    <col min="15105" max="15105" width="4.5703125" style="12" customWidth="1"/>
    <col min="15106" max="15106" width="18.28515625" style="12" customWidth="1"/>
    <col min="15107" max="15107" width="63.85546875" style="12" customWidth="1"/>
    <col min="15108" max="15108" width="14" style="12" customWidth="1"/>
    <col min="15109" max="15109" width="17.85546875" style="12" customWidth="1"/>
    <col min="15110" max="15110" width="14" style="12" customWidth="1"/>
    <col min="15111" max="15111" width="15.85546875" style="12" customWidth="1"/>
    <col min="15112" max="15113" width="8.85546875" style="12" customWidth="1"/>
    <col min="15114" max="15360" width="8.85546875" style="12"/>
    <col min="15361" max="15361" width="4.5703125" style="12" customWidth="1"/>
    <col min="15362" max="15362" width="18.28515625" style="12" customWidth="1"/>
    <col min="15363" max="15363" width="63.85546875" style="12" customWidth="1"/>
    <col min="15364" max="15364" width="14" style="12" customWidth="1"/>
    <col min="15365" max="15365" width="17.85546875" style="12" customWidth="1"/>
    <col min="15366" max="15366" width="14" style="12" customWidth="1"/>
    <col min="15367" max="15367" width="15.85546875" style="12" customWidth="1"/>
    <col min="15368" max="15369" width="8.85546875" style="12" customWidth="1"/>
    <col min="15370" max="15616" width="8.85546875" style="12"/>
    <col min="15617" max="15617" width="4.5703125" style="12" customWidth="1"/>
    <col min="15618" max="15618" width="18.28515625" style="12" customWidth="1"/>
    <col min="15619" max="15619" width="63.85546875" style="12" customWidth="1"/>
    <col min="15620" max="15620" width="14" style="12" customWidth="1"/>
    <col min="15621" max="15621" width="17.85546875" style="12" customWidth="1"/>
    <col min="15622" max="15622" width="14" style="12" customWidth="1"/>
    <col min="15623" max="15623" width="15.85546875" style="12" customWidth="1"/>
    <col min="15624" max="15625" width="8.85546875" style="12" customWidth="1"/>
    <col min="15626" max="15872" width="8.85546875" style="12"/>
    <col min="15873" max="15873" width="4.5703125" style="12" customWidth="1"/>
    <col min="15874" max="15874" width="18.28515625" style="12" customWidth="1"/>
    <col min="15875" max="15875" width="63.85546875" style="12" customWidth="1"/>
    <col min="15876" max="15876" width="14" style="12" customWidth="1"/>
    <col min="15877" max="15877" width="17.85546875" style="12" customWidth="1"/>
    <col min="15878" max="15878" width="14" style="12" customWidth="1"/>
    <col min="15879" max="15879" width="15.85546875" style="12" customWidth="1"/>
    <col min="15880" max="15881" width="8.85546875" style="12" customWidth="1"/>
    <col min="15882" max="16128" width="8.85546875" style="12"/>
    <col min="16129" max="16129" width="4.5703125" style="12" customWidth="1"/>
    <col min="16130" max="16130" width="18.28515625" style="12" customWidth="1"/>
    <col min="16131" max="16131" width="63.85546875" style="12" customWidth="1"/>
    <col min="16132" max="16132" width="14" style="12" customWidth="1"/>
    <col min="16133" max="16133" width="17.85546875" style="12" customWidth="1"/>
    <col min="16134" max="16134" width="14" style="12" customWidth="1"/>
    <col min="16135" max="16135" width="15.85546875" style="12" customWidth="1"/>
    <col min="16136" max="16137" width="8.85546875" style="12" customWidth="1"/>
    <col min="16138" max="16384" width="8.85546875" style="12"/>
  </cols>
  <sheetData>
    <row r="1" spans="1:7" x14ac:dyDescent="0.25">
      <c r="A1" s="235" t="s">
        <v>58</v>
      </c>
      <c r="B1" s="235"/>
      <c r="C1" s="235"/>
      <c r="D1" s="33"/>
      <c r="E1" s="34"/>
      <c r="F1" s="34"/>
      <c r="G1" s="35"/>
    </row>
    <row r="2" spans="1:7" x14ac:dyDescent="0.25">
      <c r="A2" s="48"/>
      <c r="B2" s="36"/>
      <c r="C2" s="36"/>
      <c r="G2" s="38"/>
    </row>
    <row r="3" spans="1:7" x14ac:dyDescent="0.25">
      <c r="A3" s="48"/>
      <c r="B3" s="36"/>
      <c r="C3" s="36"/>
      <c r="D3" s="39" t="s">
        <v>44</v>
      </c>
      <c r="E3" s="213" t="s">
        <v>18</v>
      </c>
      <c r="F3" s="213" t="s">
        <v>19</v>
      </c>
      <c r="G3" s="38"/>
    </row>
    <row r="4" spans="1:7" x14ac:dyDescent="0.25">
      <c r="A4" s="40"/>
      <c r="B4" s="41"/>
      <c r="C4" s="42" t="s">
        <v>15</v>
      </c>
      <c r="D4" s="43">
        <f>D5+D6</f>
        <v>1437000</v>
      </c>
      <c r="E4" s="156"/>
      <c r="F4" s="156"/>
      <c r="G4" s="38"/>
    </row>
    <row r="5" spans="1:7" x14ac:dyDescent="0.25">
      <c r="A5" s="48"/>
      <c r="B5" s="36"/>
      <c r="C5" s="44" t="s">
        <v>38</v>
      </c>
      <c r="D5" s="45">
        <v>1490000</v>
      </c>
      <c r="E5" s="157"/>
      <c r="F5" s="157"/>
      <c r="G5" s="38"/>
    </row>
    <row r="6" spans="1:7" x14ac:dyDescent="0.25">
      <c r="A6" s="48"/>
      <c r="B6" s="36"/>
      <c r="C6" s="188" t="s">
        <v>253</v>
      </c>
      <c r="D6" s="45">
        <v>-53000</v>
      </c>
      <c r="E6" s="157"/>
      <c r="F6" s="157"/>
      <c r="G6" s="38"/>
    </row>
    <row r="7" spans="1:7" x14ac:dyDescent="0.25">
      <c r="A7" s="48"/>
      <c r="B7" s="36"/>
      <c r="C7" s="46"/>
      <c r="D7" s="45"/>
      <c r="E7" s="157"/>
      <c r="F7" s="157"/>
      <c r="G7" s="38"/>
    </row>
    <row r="8" spans="1:7" x14ac:dyDescent="0.25">
      <c r="A8" s="40"/>
      <c r="B8" s="41"/>
      <c r="C8" s="42" t="s">
        <v>320</v>
      </c>
      <c r="D8" s="43">
        <f>D23+D42+D55+D71+D83+D106+D115+D135+D154+D180+D190+D223</f>
        <v>-1417759</v>
      </c>
      <c r="E8" s="156"/>
      <c r="F8" s="156"/>
      <c r="G8" s="47"/>
    </row>
    <row r="9" spans="1:7" ht="14.45" x14ac:dyDescent="0.3">
      <c r="A9" s="48"/>
      <c r="B9" s="49"/>
      <c r="C9" s="50"/>
      <c r="D9" s="51"/>
      <c r="E9" s="158"/>
      <c r="F9" s="158"/>
      <c r="G9" s="47"/>
    </row>
    <row r="10" spans="1:7" x14ac:dyDescent="0.25">
      <c r="A10" s="40"/>
      <c r="B10" s="41"/>
      <c r="C10" s="42" t="s">
        <v>322</v>
      </c>
      <c r="D10" s="43">
        <f>D4+D8</f>
        <v>19241</v>
      </c>
      <c r="E10" s="156"/>
      <c r="F10" s="156"/>
    </row>
    <row r="11" spans="1:7" ht="14.45" x14ac:dyDescent="0.3">
      <c r="A11" s="48"/>
      <c r="B11" s="36"/>
      <c r="C11" s="36"/>
      <c r="D11" s="13"/>
      <c r="E11" s="88"/>
      <c r="F11" s="88"/>
      <c r="G11" s="52"/>
    </row>
    <row r="12" spans="1:7" ht="14.45" x14ac:dyDescent="0.3">
      <c r="D12" s="13"/>
      <c r="E12" s="88"/>
      <c r="F12" s="88"/>
      <c r="G12" s="54"/>
    </row>
    <row r="13" spans="1:7" ht="14.45" x14ac:dyDescent="0.3">
      <c r="A13" s="48"/>
      <c r="B13" s="50" t="s">
        <v>42</v>
      </c>
      <c r="C13" s="50" t="s">
        <v>21</v>
      </c>
      <c r="D13" s="55"/>
      <c r="E13" s="56"/>
      <c r="F13" s="56"/>
      <c r="G13" s="38"/>
    </row>
    <row r="14" spans="1:7" ht="14.45" x14ac:dyDescent="0.3">
      <c r="A14" s="48"/>
      <c r="E14" s="56"/>
      <c r="F14" s="56"/>
      <c r="G14" s="38"/>
    </row>
    <row r="15" spans="1:7" x14ac:dyDescent="0.25">
      <c r="A15" s="48">
        <v>1</v>
      </c>
      <c r="B15" s="49" t="s">
        <v>61</v>
      </c>
      <c r="C15" s="165" t="s">
        <v>62</v>
      </c>
      <c r="D15" s="55">
        <v>-3635</v>
      </c>
      <c r="E15" s="220">
        <v>2150000430</v>
      </c>
      <c r="F15" s="221" t="s">
        <v>60</v>
      </c>
      <c r="G15" s="38"/>
    </row>
    <row r="16" spans="1:7" ht="14.45" x14ac:dyDescent="0.3">
      <c r="A16" s="48"/>
      <c r="B16" s="49"/>
      <c r="C16" s="49"/>
      <c r="D16" s="55"/>
      <c r="E16" s="220"/>
      <c r="F16" s="221"/>
      <c r="G16" s="38"/>
    </row>
    <row r="17" spans="1:7" ht="30" x14ac:dyDescent="0.25">
      <c r="A17" s="48">
        <v>2</v>
      </c>
      <c r="B17" s="49" t="s">
        <v>63</v>
      </c>
      <c r="C17" s="165" t="s">
        <v>64</v>
      </c>
      <c r="D17" s="55">
        <v>-15000</v>
      </c>
      <c r="E17" s="220">
        <v>2150000440</v>
      </c>
      <c r="F17" s="222" t="s">
        <v>65</v>
      </c>
      <c r="G17" s="38"/>
    </row>
    <row r="18" spans="1:7" ht="14.45" x14ac:dyDescent="0.3">
      <c r="A18" s="48"/>
      <c r="B18" s="49"/>
      <c r="C18" s="165"/>
      <c r="D18" s="55"/>
      <c r="E18" s="220"/>
      <c r="F18" s="222"/>
      <c r="G18" s="38"/>
    </row>
    <row r="19" spans="1:7" ht="30" x14ac:dyDescent="0.25">
      <c r="A19" s="48">
        <v>3</v>
      </c>
      <c r="B19" s="49" t="s">
        <v>66</v>
      </c>
      <c r="C19" s="165" t="s">
        <v>67</v>
      </c>
      <c r="D19" s="55">
        <v>-30000</v>
      </c>
      <c r="E19" s="220">
        <v>2150000800</v>
      </c>
      <c r="F19" s="222" t="s">
        <v>68</v>
      </c>
      <c r="G19" s="38"/>
    </row>
    <row r="20" spans="1:7" ht="14.45" x14ac:dyDescent="0.3">
      <c r="A20" s="48"/>
      <c r="B20" s="49"/>
      <c r="C20" s="49"/>
      <c r="D20" s="55"/>
      <c r="E20" s="220"/>
      <c r="F20" s="221"/>
      <c r="G20" s="38"/>
    </row>
    <row r="21" spans="1:7" ht="30" x14ac:dyDescent="0.25">
      <c r="A21" s="48">
        <v>4</v>
      </c>
      <c r="B21" s="49" t="s">
        <v>71</v>
      </c>
      <c r="C21" s="165" t="s">
        <v>72</v>
      </c>
      <c r="D21" s="55">
        <v>-35000</v>
      </c>
      <c r="E21" s="220">
        <v>2150001270</v>
      </c>
      <c r="F21" s="221" t="s">
        <v>73</v>
      </c>
      <c r="G21" s="38"/>
    </row>
    <row r="22" spans="1:7" ht="14.45" x14ac:dyDescent="0.3">
      <c r="A22" s="57"/>
      <c r="B22" s="58"/>
      <c r="C22" s="58"/>
      <c r="D22" s="59"/>
      <c r="E22" s="60"/>
      <c r="F22" s="60"/>
      <c r="G22" s="38"/>
    </row>
    <row r="23" spans="1:7" ht="14.45" x14ac:dyDescent="0.3">
      <c r="A23" s="48"/>
      <c r="B23" s="49"/>
      <c r="C23" s="61" t="s">
        <v>22</v>
      </c>
      <c r="D23" s="62">
        <f>SUM(D15:D22)</f>
        <v>-83635</v>
      </c>
      <c r="E23" s="63"/>
      <c r="F23" s="63"/>
      <c r="G23" s="64"/>
    </row>
    <row r="24" spans="1:7" ht="14.45" x14ac:dyDescent="0.3">
      <c r="A24" s="48"/>
      <c r="B24" s="49"/>
      <c r="C24" s="10"/>
      <c r="D24" s="65"/>
      <c r="E24" s="66"/>
      <c r="F24" s="66"/>
      <c r="G24" s="64"/>
    </row>
    <row r="25" spans="1:7" ht="30" x14ac:dyDescent="0.25">
      <c r="A25" s="48">
        <v>5</v>
      </c>
      <c r="B25" s="49" t="s">
        <v>66</v>
      </c>
      <c r="C25" s="165" t="s">
        <v>75</v>
      </c>
      <c r="D25" s="55">
        <v>-22000</v>
      </c>
      <c r="E25" s="220">
        <v>2150001540</v>
      </c>
      <c r="F25" s="221" t="s">
        <v>68</v>
      </c>
      <c r="G25" s="38"/>
    </row>
    <row r="26" spans="1:7" ht="14.45" x14ac:dyDescent="0.3">
      <c r="A26" s="48"/>
      <c r="B26" s="205"/>
      <c r="D26" s="13"/>
      <c r="F26" s="222"/>
    </row>
    <row r="27" spans="1:7" ht="45" x14ac:dyDescent="0.25">
      <c r="A27" s="48">
        <v>6</v>
      </c>
      <c r="B27" s="49" t="s">
        <v>66</v>
      </c>
      <c r="C27" s="165" t="s">
        <v>76</v>
      </c>
      <c r="D27" s="55">
        <v>-20000</v>
      </c>
      <c r="E27" s="220">
        <v>2150001550</v>
      </c>
      <c r="F27" s="221" t="s">
        <v>68</v>
      </c>
      <c r="G27" s="38"/>
    </row>
    <row r="28" spans="1:7" ht="14.45" x14ac:dyDescent="0.3">
      <c r="A28" s="48"/>
      <c r="B28" s="49"/>
      <c r="C28" s="164"/>
      <c r="D28" s="13"/>
      <c r="E28" s="220"/>
      <c r="F28" s="221"/>
    </row>
    <row r="29" spans="1:7" ht="14.45" x14ac:dyDescent="0.3">
      <c r="A29" s="48">
        <v>7</v>
      </c>
      <c r="B29" s="205" t="s">
        <v>61</v>
      </c>
      <c r="C29" s="164" t="s">
        <v>82</v>
      </c>
      <c r="D29" s="13">
        <v>-2073</v>
      </c>
      <c r="E29" s="220">
        <v>2150001870</v>
      </c>
      <c r="F29" s="221" t="s">
        <v>60</v>
      </c>
    </row>
    <row r="30" spans="1:7" ht="14.45" x14ac:dyDescent="0.3">
      <c r="A30" s="48"/>
      <c r="B30" s="49"/>
      <c r="C30" s="164"/>
      <c r="D30" s="13"/>
      <c r="E30" s="220"/>
      <c r="F30" s="221"/>
    </row>
    <row r="31" spans="1:7" ht="30" x14ac:dyDescent="0.25">
      <c r="A31" s="48">
        <v>8</v>
      </c>
      <c r="B31" s="49" t="s">
        <v>61</v>
      </c>
      <c r="C31" s="165" t="s">
        <v>84</v>
      </c>
      <c r="D31" s="13">
        <v>-15000</v>
      </c>
      <c r="E31" s="220">
        <v>2150002330</v>
      </c>
      <c r="F31" s="221" t="s">
        <v>60</v>
      </c>
    </row>
    <row r="32" spans="1:7" x14ac:dyDescent="0.25">
      <c r="A32" s="48"/>
      <c r="B32" s="49"/>
      <c r="C32" s="165"/>
      <c r="D32" s="13"/>
      <c r="E32" s="220"/>
      <c r="F32" s="223"/>
    </row>
    <row r="33" spans="1:7" ht="30" x14ac:dyDescent="0.25">
      <c r="A33" s="48">
        <v>9</v>
      </c>
      <c r="B33" s="49" t="s">
        <v>85</v>
      </c>
      <c r="C33" s="165" t="s">
        <v>86</v>
      </c>
      <c r="D33" s="13">
        <v>-3696</v>
      </c>
      <c r="E33" s="220">
        <v>2150002280</v>
      </c>
      <c r="F33" s="221" t="s">
        <v>89</v>
      </c>
    </row>
    <row r="34" spans="1:7" x14ac:dyDescent="0.25">
      <c r="A34" s="48"/>
      <c r="B34" s="49"/>
      <c r="C34" s="165"/>
      <c r="D34" s="13"/>
      <c r="E34" s="220"/>
      <c r="F34" s="221"/>
    </row>
    <row r="35" spans="1:7" ht="30" x14ac:dyDescent="0.25">
      <c r="A35" s="48">
        <v>10</v>
      </c>
      <c r="B35" s="49" t="s">
        <v>85</v>
      </c>
      <c r="C35" s="165" t="s">
        <v>87</v>
      </c>
      <c r="D35" s="13">
        <v>-29850</v>
      </c>
      <c r="E35" s="220">
        <v>2150002850</v>
      </c>
      <c r="F35" s="221" t="s">
        <v>88</v>
      </c>
    </row>
    <row r="36" spans="1:7" x14ac:dyDescent="0.25">
      <c r="A36" s="48"/>
      <c r="B36" s="49"/>
      <c r="C36" s="165"/>
      <c r="D36" s="13"/>
      <c r="E36" s="220"/>
      <c r="F36" s="221"/>
    </row>
    <row r="37" spans="1:7" ht="30" x14ac:dyDescent="0.25">
      <c r="A37" s="48">
        <v>11</v>
      </c>
      <c r="B37" s="49" t="s">
        <v>85</v>
      </c>
      <c r="C37" s="165" t="s">
        <v>90</v>
      </c>
      <c r="D37" s="13">
        <v>-35315</v>
      </c>
      <c r="E37" s="220">
        <v>2150002860</v>
      </c>
      <c r="F37" s="221" t="s">
        <v>88</v>
      </c>
    </row>
    <row r="38" spans="1:7" x14ac:dyDescent="0.25">
      <c r="A38" s="48"/>
      <c r="B38" s="49"/>
      <c r="C38" s="165"/>
      <c r="D38" s="13"/>
      <c r="E38" s="220"/>
      <c r="F38" s="221"/>
    </row>
    <row r="39" spans="1:7" ht="30" x14ac:dyDescent="0.25">
      <c r="A39" s="48">
        <v>12</v>
      </c>
      <c r="B39" s="49" t="s">
        <v>91</v>
      </c>
      <c r="C39" s="165" t="s">
        <v>92</v>
      </c>
      <c r="D39" s="13">
        <v>-1400</v>
      </c>
      <c r="E39" s="220">
        <v>2150002840</v>
      </c>
      <c r="F39" s="221" t="s">
        <v>95</v>
      </c>
    </row>
    <row r="40" spans="1:7" x14ac:dyDescent="0.25">
      <c r="B40" s="49"/>
      <c r="C40" s="165"/>
      <c r="D40" s="13"/>
      <c r="E40" s="220"/>
      <c r="F40" s="224"/>
    </row>
    <row r="41" spans="1:7" x14ac:dyDescent="0.25">
      <c r="A41" s="57"/>
      <c r="B41" s="58"/>
      <c r="C41" s="58"/>
      <c r="D41" s="67"/>
      <c r="E41" s="66"/>
      <c r="F41" s="66"/>
      <c r="G41" s="64"/>
    </row>
    <row r="42" spans="1:7" x14ac:dyDescent="0.25">
      <c r="A42" s="48"/>
      <c r="B42" s="49"/>
      <c r="C42" s="61" t="s">
        <v>23</v>
      </c>
      <c r="D42" s="62">
        <f>SUM(D24:D41)</f>
        <v>-129334</v>
      </c>
      <c r="E42" s="63"/>
      <c r="F42" s="63"/>
      <c r="G42" s="64"/>
    </row>
    <row r="43" spans="1:7" x14ac:dyDescent="0.25">
      <c r="A43" s="48"/>
      <c r="B43" s="49"/>
      <c r="C43" s="68"/>
      <c r="D43" s="65"/>
      <c r="E43" s="66"/>
      <c r="F43" s="66"/>
      <c r="G43" s="64"/>
    </row>
    <row r="44" spans="1:7" ht="30" x14ac:dyDescent="0.25">
      <c r="A44" s="226">
        <v>13</v>
      </c>
      <c r="B44" s="49" t="s">
        <v>66</v>
      </c>
      <c r="C44" s="164" t="s">
        <v>99</v>
      </c>
      <c r="D44" s="13">
        <v>-1500</v>
      </c>
      <c r="E44" s="220">
        <v>2150003140</v>
      </c>
      <c r="F44" s="221" t="s">
        <v>68</v>
      </c>
    </row>
    <row r="45" spans="1:7" x14ac:dyDescent="0.25">
      <c r="D45" s="13"/>
      <c r="E45" s="220"/>
      <c r="F45" s="221"/>
    </row>
    <row r="46" spans="1:7" ht="30" x14ac:dyDescent="0.25">
      <c r="A46" s="226">
        <v>14</v>
      </c>
      <c r="B46" s="49" t="s">
        <v>66</v>
      </c>
      <c r="C46" s="164" t="s">
        <v>100</v>
      </c>
      <c r="D46" s="13">
        <v>-5000</v>
      </c>
      <c r="E46" s="220">
        <v>2150003150</v>
      </c>
      <c r="F46" s="221" t="s">
        <v>68</v>
      </c>
    </row>
    <row r="47" spans="1:7" s="173" customFormat="1" x14ac:dyDescent="0.25">
      <c r="A47" s="169"/>
      <c r="B47" s="170"/>
      <c r="C47" s="170"/>
      <c r="D47" s="171"/>
      <c r="E47" s="72"/>
      <c r="F47" s="72"/>
      <c r="G47" s="172"/>
    </row>
    <row r="48" spans="1:7" ht="30" x14ac:dyDescent="0.25">
      <c r="A48" s="226">
        <v>15</v>
      </c>
      <c r="B48" s="49" t="s">
        <v>85</v>
      </c>
      <c r="C48" s="164" t="s">
        <v>108</v>
      </c>
      <c r="D48" s="13">
        <v>-3000</v>
      </c>
      <c r="E48" s="220">
        <v>2150004110</v>
      </c>
      <c r="F48" s="221" t="s">
        <v>109</v>
      </c>
    </row>
    <row r="49" spans="1:7" x14ac:dyDescent="0.25">
      <c r="B49" s="49"/>
      <c r="C49" s="174"/>
      <c r="D49" s="13"/>
      <c r="E49" s="220"/>
      <c r="F49" s="221"/>
    </row>
    <row r="50" spans="1:7" ht="30" x14ac:dyDescent="0.25">
      <c r="A50" s="226">
        <v>16</v>
      </c>
      <c r="B50" s="49" t="s">
        <v>66</v>
      </c>
      <c r="C50" s="164" t="s">
        <v>110</v>
      </c>
      <c r="D50" s="13">
        <v>-250000</v>
      </c>
      <c r="E50" s="220">
        <v>2150004700</v>
      </c>
      <c r="F50" s="221" t="s">
        <v>68</v>
      </c>
    </row>
    <row r="51" spans="1:7" x14ac:dyDescent="0.25">
      <c r="B51" s="49"/>
      <c r="D51" s="13"/>
      <c r="E51" s="220"/>
      <c r="F51" s="221"/>
    </row>
    <row r="52" spans="1:7" x14ac:dyDescent="0.25">
      <c r="A52" s="226">
        <v>17</v>
      </c>
      <c r="B52" s="49" t="s">
        <v>61</v>
      </c>
      <c r="C52" s="153" t="s">
        <v>111</v>
      </c>
      <c r="D52" s="13">
        <v>-7287</v>
      </c>
      <c r="E52" s="220">
        <v>2150004710</v>
      </c>
      <c r="F52" s="221" t="s">
        <v>60</v>
      </c>
    </row>
    <row r="53" spans="1:7" x14ac:dyDescent="0.25">
      <c r="B53" s="49"/>
      <c r="C53" s="176"/>
      <c r="D53" s="13"/>
      <c r="E53" s="220"/>
      <c r="F53" s="221"/>
    </row>
    <row r="54" spans="1:7" x14ac:dyDescent="0.25">
      <c r="A54" s="69"/>
      <c r="B54" s="70"/>
      <c r="C54" s="70"/>
      <c r="D54" s="71"/>
      <c r="E54" s="72"/>
      <c r="F54" s="72"/>
    </row>
    <row r="55" spans="1:7" x14ac:dyDescent="0.25">
      <c r="A55" s="48"/>
      <c r="B55" s="49"/>
      <c r="C55" s="61" t="s">
        <v>24</v>
      </c>
      <c r="D55" s="62">
        <f>SUM(D43:D54)</f>
        <v>-266787</v>
      </c>
      <c r="E55" s="63"/>
      <c r="F55" s="221"/>
      <c r="G55" s="64"/>
    </row>
    <row r="56" spans="1:7" x14ac:dyDescent="0.25">
      <c r="A56" s="48"/>
      <c r="B56" s="49"/>
      <c r="C56" s="61"/>
      <c r="D56" s="62"/>
      <c r="E56" s="63"/>
      <c r="F56" s="221"/>
      <c r="G56" s="64"/>
    </row>
    <row r="57" spans="1:7" ht="30" x14ac:dyDescent="0.25">
      <c r="A57" s="48">
        <v>18</v>
      </c>
      <c r="B57" s="49" t="s">
        <v>116</v>
      </c>
      <c r="C57" s="164" t="s">
        <v>117</v>
      </c>
      <c r="D57" s="13">
        <v>-5608</v>
      </c>
      <c r="E57" s="220">
        <v>2150005060</v>
      </c>
      <c r="F57" s="221" t="s">
        <v>60</v>
      </c>
      <c r="G57" s="64"/>
    </row>
    <row r="58" spans="1:7" x14ac:dyDescent="0.25">
      <c r="A58" s="48"/>
      <c r="B58" s="49"/>
      <c r="C58" s="49"/>
      <c r="D58" s="13"/>
      <c r="E58" s="63"/>
      <c r="F58" s="221"/>
      <c r="G58" s="64"/>
    </row>
    <row r="59" spans="1:7" x14ac:dyDescent="0.25">
      <c r="A59" s="48">
        <v>19</v>
      </c>
      <c r="B59" s="49" t="s">
        <v>61</v>
      </c>
      <c r="C59" s="164" t="s">
        <v>118</v>
      </c>
      <c r="D59" s="13">
        <v>-3244</v>
      </c>
      <c r="E59" s="220">
        <v>215000536</v>
      </c>
      <c r="F59" s="221" t="s">
        <v>60</v>
      </c>
      <c r="G59" s="64"/>
    </row>
    <row r="60" spans="1:7" x14ac:dyDescent="0.25">
      <c r="A60" s="48"/>
      <c r="B60" s="49"/>
      <c r="C60" s="49"/>
      <c r="D60" s="13"/>
      <c r="E60" s="63"/>
      <c r="F60" s="221"/>
      <c r="G60" s="64"/>
    </row>
    <row r="61" spans="1:7" ht="30" x14ac:dyDescent="0.25">
      <c r="A61" s="48">
        <v>20</v>
      </c>
      <c r="B61" s="49" t="s">
        <v>66</v>
      </c>
      <c r="C61" s="164" t="s">
        <v>124</v>
      </c>
      <c r="D61" s="13">
        <v>-40000</v>
      </c>
      <c r="E61" s="220">
        <v>21500626</v>
      </c>
      <c r="F61" s="221" t="s">
        <v>68</v>
      </c>
      <c r="G61" s="64"/>
    </row>
    <row r="62" spans="1:7" x14ac:dyDescent="0.25">
      <c r="A62" s="48"/>
      <c r="B62" s="49"/>
      <c r="C62" s="61"/>
      <c r="D62" s="62"/>
      <c r="E62" s="63"/>
      <c r="F62" s="221"/>
      <c r="G62" s="64"/>
    </row>
    <row r="63" spans="1:7" ht="30" x14ac:dyDescent="0.25">
      <c r="A63" s="48">
        <v>21</v>
      </c>
      <c r="B63" s="49" t="s">
        <v>66</v>
      </c>
      <c r="C63" s="164" t="s">
        <v>123</v>
      </c>
      <c r="D63" s="13">
        <v>-10000</v>
      </c>
      <c r="E63" s="220">
        <v>215006300</v>
      </c>
      <c r="F63" s="222" t="s">
        <v>68</v>
      </c>
      <c r="G63" s="64"/>
    </row>
    <row r="64" spans="1:7" x14ac:dyDescent="0.25">
      <c r="A64" s="48"/>
      <c r="B64" s="49"/>
      <c r="C64" s="68"/>
      <c r="D64" s="65"/>
      <c r="E64" s="66"/>
      <c r="F64" s="222"/>
      <c r="G64" s="64"/>
    </row>
    <row r="65" spans="1:7" ht="30" x14ac:dyDescent="0.25">
      <c r="A65" s="48">
        <v>22</v>
      </c>
      <c r="B65" s="49" t="s">
        <v>91</v>
      </c>
      <c r="C65" s="177" t="s">
        <v>127</v>
      </c>
      <c r="D65" s="65">
        <v>-1500</v>
      </c>
      <c r="E65" s="220">
        <v>2150006290</v>
      </c>
      <c r="F65" s="222" t="s">
        <v>95</v>
      </c>
      <c r="G65" s="64"/>
    </row>
    <row r="66" spans="1:7" x14ac:dyDescent="0.25">
      <c r="A66" s="48"/>
      <c r="B66" s="49"/>
      <c r="C66" s="68"/>
      <c r="D66" s="65"/>
      <c r="E66" s="66"/>
      <c r="F66" s="222"/>
      <c r="G66" s="64"/>
    </row>
    <row r="67" spans="1:7" ht="60" x14ac:dyDescent="0.25">
      <c r="A67" s="48">
        <v>23</v>
      </c>
      <c r="B67" s="49" t="s">
        <v>105</v>
      </c>
      <c r="C67" s="177" t="s">
        <v>128</v>
      </c>
      <c r="D67" s="65">
        <v>-32700</v>
      </c>
      <c r="E67" s="220">
        <v>2150006280</v>
      </c>
      <c r="F67" s="222" t="s">
        <v>129</v>
      </c>
      <c r="G67" s="64"/>
    </row>
    <row r="68" spans="1:7" x14ac:dyDescent="0.25">
      <c r="A68" s="48"/>
      <c r="B68" s="49"/>
      <c r="C68" s="177"/>
      <c r="D68" s="65"/>
      <c r="E68" s="220"/>
      <c r="F68" s="222"/>
      <c r="G68" s="64"/>
    </row>
    <row r="69" spans="1:7" x14ac:dyDescent="0.25">
      <c r="A69" s="48"/>
      <c r="B69" s="49"/>
      <c r="C69" s="177"/>
      <c r="D69" s="65"/>
      <c r="E69" s="220"/>
      <c r="F69" s="221"/>
      <c r="G69" s="64"/>
    </row>
    <row r="70" spans="1:7" x14ac:dyDescent="0.25">
      <c r="A70" s="57"/>
      <c r="B70" s="58"/>
      <c r="C70" s="179"/>
      <c r="D70" s="67"/>
      <c r="E70" s="66"/>
      <c r="F70" s="221"/>
      <c r="G70" s="64"/>
    </row>
    <row r="71" spans="1:7" x14ac:dyDescent="0.25">
      <c r="A71" s="48"/>
      <c r="B71" s="49"/>
      <c r="C71" s="61" t="s">
        <v>25</v>
      </c>
      <c r="D71" s="62">
        <f>SUM(D57:D69)</f>
        <v>-93052</v>
      </c>
      <c r="E71" s="63"/>
      <c r="F71" s="63"/>
      <c r="G71" s="64"/>
    </row>
    <row r="72" spans="1:7" x14ac:dyDescent="0.25">
      <c r="A72" s="48"/>
      <c r="B72" s="49"/>
      <c r="C72" s="61"/>
      <c r="D72" s="62"/>
      <c r="E72" s="63"/>
      <c r="F72" s="63"/>
      <c r="G72" s="64"/>
    </row>
    <row r="73" spans="1:7" ht="30" x14ac:dyDescent="0.25">
      <c r="A73" s="48">
        <v>24</v>
      </c>
      <c r="B73" s="49" t="s">
        <v>63</v>
      </c>
      <c r="C73" s="177" t="s">
        <v>130</v>
      </c>
      <c r="D73" s="65">
        <v>-25000</v>
      </c>
      <c r="E73" s="220">
        <v>2150007130</v>
      </c>
      <c r="F73" s="225" t="s">
        <v>65</v>
      </c>
      <c r="G73" s="64"/>
    </row>
    <row r="74" spans="1:7" x14ac:dyDescent="0.25">
      <c r="A74" s="48"/>
      <c r="B74" s="49"/>
      <c r="C74" s="177"/>
      <c r="D74" s="65"/>
      <c r="E74" s="220"/>
      <c r="F74" s="222"/>
      <c r="G74" s="64"/>
    </row>
    <row r="75" spans="1:7" ht="30" x14ac:dyDescent="0.25">
      <c r="A75" s="48">
        <v>25</v>
      </c>
      <c r="B75" s="49" t="s">
        <v>135</v>
      </c>
      <c r="C75" s="177" t="s">
        <v>138</v>
      </c>
      <c r="D75" s="65">
        <v>-15147</v>
      </c>
      <c r="E75" s="220">
        <v>2150008010</v>
      </c>
      <c r="F75" s="222" t="s">
        <v>136</v>
      </c>
      <c r="G75" s="64"/>
    </row>
    <row r="76" spans="1:7" x14ac:dyDescent="0.25">
      <c r="A76" s="48"/>
      <c r="B76" s="49"/>
      <c r="C76" s="177"/>
      <c r="D76" s="65"/>
      <c r="E76" s="220"/>
      <c r="F76" s="222"/>
      <c r="G76" s="64"/>
    </row>
    <row r="77" spans="1:7" ht="30" x14ac:dyDescent="0.25">
      <c r="A77" s="48">
        <v>26</v>
      </c>
      <c r="B77" s="49" t="s">
        <v>91</v>
      </c>
      <c r="C77" s="177" t="s">
        <v>137</v>
      </c>
      <c r="D77" s="65">
        <v>-2000</v>
      </c>
      <c r="E77" s="220">
        <v>2150008020</v>
      </c>
      <c r="F77" s="222" t="s">
        <v>95</v>
      </c>
      <c r="G77" s="64"/>
    </row>
    <row r="78" spans="1:7" x14ac:dyDescent="0.25">
      <c r="A78" s="48"/>
      <c r="B78" s="49"/>
      <c r="C78" s="177"/>
      <c r="D78" s="65"/>
      <c r="E78" s="220"/>
      <c r="F78" s="222"/>
      <c r="G78" s="64"/>
    </row>
    <row r="79" spans="1:7" ht="30" x14ac:dyDescent="0.25">
      <c r="A79" s="48">
        <v>27</v>
      </c>
      <c r="B79" s="49" t="s">
        <v>71</v>
      </c>
      <c r="C79" s="177" t="s">
        <v>139</v>
      </c>
      <c r="D79" s="65">
        <v>-9384</v>
      </c>
      <c r="E79" s="220">
        <v>2150008470</v>
      </c>
      <c r="F79" s="222" t="s">
        <v>73</v>
      </c>
      <c r="G79" s="64"/>
    </row>
    <row r="80" spans="1:7" x14ac:dyDescent="0.25">
      <c r="A80" s="48"/>
      <c r="B80" s="49"/>
      <c r="D80" s="65"/>
      <c r="E80" s="220"/>
      <c r="F80" s="221"/>
      <c r="G80" s="64"/>
    </row>
    <row r="81" spans="1:7" x14ac:dyDescent="0.25">
      <c r="A81" s="48"/>
      <c r="B81" s="49"/>
      <c r="C81" s="164"/>
      <c r="D81" s="65"/>
      <c r="E81" s="220"/>
      <c r="F81" s="222"/>
      <c r="G81" s="64"/>
    </row>
    <row r="82" spans="1:7" x14ac:dyDescent="0.25">
      <c r="A82" s="57"/>
      <c r="B82" s="70"/>
      <c r="C82" s="70"/>
      <c r="D82" s="67"/>
      <c r="E82" s="66"/>
      <c r="F82" s="66"/>
      <c r="G82" s="64"/>
    </row>
    <row r="83" spans="1:7" x14ac:dyDescent="0.25">
      <c r="A83" s="48"/>
      <c r="B83" s="49"/>
      <c r="C83" s="61" t="s">
        <v>26</v>
      </c>
      <c r="D83" s="62">
        <f>SUM(D73:D82)</f>
        <v>-51531</v>
      </c>
      <c r="E83" s="63"/>
      <c r="F83" s="63"/>
      <c r="G83" s="64"/>
    </row>
    <row r="84" spans="1:7" x14ac:dyDescent="0.25">
      <c r="A84" s="48"/>
      <c r="B84" s="49"/>
      <c r="C84" s="61"/>
      <c r="D84" s="62"/>
      <c r="E84" s="63"/>
      <c r="F84" s="63"/>
      <c r="G84" s="64"/>
    </row>
    <row r="85" spans="1:7" ht="60" x14ac:dyDescent="0.25">
      <c r="A85" s="48">
        <v>28</v>
      </c>
      <c r="B85" s="49" t="s">
        <v>140</v>
      </c>
      <c r="C85" s="207" t="s">
        <v>141</v>
      </c>
      <c r="D85" s="65">
        <v>-9000</v>
      </c>
      <c r="E85" s="220">
        <v>2150008800</v>
      </c>
      <c r="F85" s="222" t="s">
        <v>70</v>
      </c>
      <c r="G85" s="64"/>
    </row>
    <row r="86" spans="1:7" x14ac:dyDescent="0.25">
      <c r="C86" s="11"/>
      <c r="D86" s="65"/>
      <c r="E86" s="66"/>
      <c r="F86" s="66"/>
      <c r="G86" s="64"/>
    </row>
    <row r="87" spans="1:7" ht="30" x14ac:dyDescent="0.25">
      <c r="A87" s="226">
        <v>29</v>
      </c>
      <c r="B87" s="49" t="s">
        <v>85</v>
      </c>
      <c r="C87" s="177" t="s">
        <v>142</v>
      </c>
      <c r="D87" s="65">
        <v>-7500</v>
      </c>
      <c r="E87" s="220">
        <v>2150009680</v>
      </c>
      <c r="F87" s="222" t="s">
        <v>109</v>
      </c>
      <c r="G87" s="64"/>
    </row>
    <row r="88" spans="1:7" ht="15.75" x14ac:dyDescent="0.25">
      <c r="B88" s="49"/>
      <c r="C88" s="208"/>
      <c r="D88" s="65"/>
      <c r="E88" s="220"/>
      <c r="F88" s="222"/>
      <c r="G88" s="64"/>
    </row>
    <row r="89" spans="1:7" ht="45" x14ac:dyDescent="0.25">
      <c r="A89" s="226">
        <v>30</v>
      </c>
      <c r="B89" s="198" t="s">
        <v>146</v>
      </c>
      <c r="C89" s="164" t="s">
        <v>147</v>
      </c>
      <c r="D89" s="65">
        <v>-9000</v>
      </c>
      <c r="E89" s="220">
        <v>215000976</v>
      </c>
      <c r="F89" s="222" t="s">
        <v>68</v>
      </c>
      <c r="G89" s="64"/>
    </row>
    <row r="90" spans="1:7" x14ac:dyDescent="0.25">
      <c r="B90" s="49"/>
      <c r="C90" s="164"/>
      <c r="D90" s="65"/>
      <c r="E90" s="220"/>
      <c r="F90" s="222"/>
      <c r="G90" s="64"/>
    </row>
    <row r="91" spans="1:7" ht="30" x14ac:dyDescent="0.25">
      <c r="A91" s="226">
        <v>31</v>
      </c>
      <c r="B91" s="198" t="s">
        <v>148</v>
      </c>
      <c r="C91" s="165" t="s">
        <v>149</v>
      </c>
      <c r="D91" s="65">
        <v>-17755</v>
      </c>
      <c r="E91" s="220">
        <v>2150010490</v>
      </c>
      <c r="F91" s="222" t="s">
        <v>154</v>
      </c>
      <c r="G91" s="64"/>
    </row>
    <row r="92" spans="1:7" x14ac:dyDescent="0.25">
      <c r="B92" s="49"/>
      <c r="C92" s="189"/>
      <c r="D92" s="65"/>
      <c r="E92" s="220"/>
      <c r="F92" s="222"/>
      <c r="G92" s="64"/>
    </row>
    <row r="93" spans="1:7" ht="30" x14ac:dyDescent="0.25">
      <c r="A93" s="226">
        <v>32</v>
      </c>
      <c r="B93" s="198" t="s">
        <v>148</v>
      </c>
      <c r="C93" s="165" t="s">
        <v>150</v>
      </c>
      <c r="D93" s="65">
        <v>-1000</v>
      </c>
      <c r="E93" s="220">
        <v>2150010500</v>
      </c>
      <c r="F93" s="222" t="s">
        <v>154</v>
      </c>
      <c r="G93" s="64"/>
    </row>
    <row r="94" spans="1:7" x14ac:dyDescent="0.25">
      <c r="B94" s="49"/>
      <c r="C94" s="190"/>
      <c r="D94" s="65"/>
      <c r="E94" s="220"/>
      <c r="F94" s="222"/>
      <c r="G94" s="64"/>
    </row>
    <row r="95" spans="1:7" ht="30" x14ac:dyDescent="0.25">
      <c r="A95" s="226">
        <v>33</v>
      </c>
      <c r="B95" s="49" t="s">
        <v>63</v>
      </c>
      <c r="C95" s="164" t="s">
        <v>152</v>
      </c>
      <c r="D95" s="65">
        <v>-4266</v>
      </c>
      <c r="E95" s="220">
        <v>2150010620</v>
      </c>
      <c r="F95" s="225" t="s">
        <v>153</v>
      </c>
      <c r="G95" s="64"/>
    </row>
    <row r="96" spans="1:7" x14ac:dyDescent="0.25">
      <c r="B96" s="49"/>
      <c r="C96" s="164"/>
      <c r="D96" s="65"/>
      <c r="E96" s="220"/>
      <c r="F96" s="225"/>
      <c r="G96" s="64"/>
    </row>
    <row r="97" spans="1:7" ht="45" x14ac:dyDescent="0.25">
      <c r="A97" s="226">
        <v>34</v>
      </c>
      <c r="B97" s="49" t="s">
        <v>140</v>
      </c>
      <c r="C97" s="165" t="s">
        <v>160</v>
      </c>
      <c r="D97" s="65">
        <v>-8120</v>
      </c>
      <c r="E97" s="220">
        <v>2150011200</v>
      </c>
      <c r="F97" s="225" t="s">
        <v>161</v>
      </c>
      <c r="G97" s="64"/>
    </row>
    <row r="98" spans="1:7" x14ac:dyDescent="0.25">
      <c r="B98" s="49"/>
      <c r="C98" s="49"/>
      <c r="D98" s="65"/>
      <c r="E98" s="220"/>
      <c r="F98" s="225"/>
      <c r="G98" s="64"/>
    </row>
    <row r="99" spans="1:7" ht="30" x14ac:dyDescent="0.25">
      <c r="A99" s="226">
        <v>35</v>
      </c>
      <c r="B99" s="49" t="s">
        <v>85</v>
      </c>
      <c r="C99" s="165" t="s">
        <v>162</v>
      </c>
      <c r="D99" s="65">
        <v>-79600</v>
      </c>
      <c r="E99" s="220">
        <v>2150011190</v>
      </c>
      <c r="F99" s="225" t="s">
        <v>88</v>
      </c>
      <c r="G99" s="64"/>
    </row>
    <row r="100" spans="1:7" x14ac:dyDescent="0.25">
      <c r="B100" s="49"/>
      <c r="C100" s="49"/>
      <c r="D100" s="65"/>
      <c r="E100" s="220"/>
      <c r="F100" s="225"/>
      <c r="G100" s="64"/>
    </row>
    <row r="101" spans="1:7" ht="30" x14ac:dyDescent="0.25">
      <c r="A101" s="226">
        <v>36</v>
      </c>
      <c r="B101" s="49" t="s">
        <v>85</v>
      </c>
      <c r="C101" s="165" t="s">
        <v>163</v>
      </c>
      <c r="D101" s="65">
        <v>-14750</v>
      </c>
      <c r="E101" s="220">
        <v>2150011220</v>
      </c>
      <c r="F101" s="225" t="s">
        <v>168</v>
      </c>
      <c r="G101" s="64"/>
    </row>
    <row r="102" spans="1:7" x14ac:dyDescent="0.25">
      <c r="B102" s="49"/>
      <c r="C102" s="165"/>
      <c r="D102" s="65"/>
      <c r="E102" s="220"/>
      <c r="F102" s="225"/>
      <c r="G102" s="64"/>
    </row>
    <row r="103" spans="1:7" ht="30" x14ac:dyDescent="0.25">
      <c r="A103" s="226">
        <v>37</v>
      </c>
      <c r="B103" s="49" t="s">
        <v>166</v>
      </c>
      <c r="C103" s="165" t="s">
        <v>167</v>
      </c>
      <c r="D103" s="65">
        <v>-2560</v>
      </c>
      <c r="E103" s="220">
        <v>2150010620</v>
      </c>
      <c r="F103" s="225" t="s">
        <v>65</v>
      </c>
      <c r="G103" s="64"/>
    </row>
    <row r="104" spans="1:7" x14ac:dyDescent="0.25">
      <c r="B104" s="49"/>
      <c r="C104" s="165"/>
      <c r="D104" s="65"/>
      <c r="E104" s="220"/>
      <c r="F104" s="225"/>
      <c r="G104" s="64"/>
    </row>
    <row r="105" spans="1:7" x14ac:dyDescent="0.25">
      <c r="A105" s="58"/>
      <c r="B105" s="58"/>
      <c r="C105" s="58"/>
      <c r="D105" s="67"/>
      <c r="E105" s="220"/>
      <c r="F105" s="222"/>
      <c r="G105" s="64"/>
    </row>
    <row r="106" spans="1:7" s="16" customFormat="1" x14ac:dyDescent="0.25">
      <c r="A106" s="73"/>
      <c r="B106" s="74"/>
      <c r="C106" s="75" t="s">
        <v>27</v>
      </c>
      <c r="D106" s="76">
        <f>SUM(D84:D105)</f>
        <v>-153551</v>
      </c>
      <c r="E106" s="220"/>
      <c r="F106" s="222"/>
      <c r="G106" s="78"/>
    </row>
    <row r="107" spans="1:7" s="16" customFormat="1" x14ac:dyDescent="0.25">
      <c r="A107" s="73"/>
      <c r="B107" s="74"/>
      <c r="C107" s="75"/>
      <c r="D107" s="76"/>
      <c r="E107" s="220"/>
      <c r="F107" s="222"/>
      <c r="G107" s="78"/>
    </row>
    <row r="108" spans="1:7" s="16" customFormat="1" ht="30" x14ac:dyDescent="0.25">
      <c r="A108" s="73">
        <v>38</v>
      </c>
      <c r="B108" s="49" t="s">
        <v>175</v>
      </c>
      <c r="C108" s="165" t="s">
        <v>176</v>
      </c>
      <c r="D108" s="65">
        <v>-75000</v>
      </c>
      <c r="E108" s="220">
        <v>2150011260</v>
      </c>
      <c r="F108" s="225" t="s">
        <v>177</v>
      </c>
      <c r="G108" s="78"/>
    </row>
    <row r="109" spans="1:7" s="16" customFormat="1" x14ac:dyDescent="0.25">
      <c r="A109" s="73"/>
      <c r="B109" s="74"/>
      <c r="C109" s="191"/>
      <c r="D109" s="192"/>
      <c r="E109" s="220"/>
      <c r="F109" s="222"/>
      <c r="G109" s="78"/>
    </row>
    <row r="110" spans="1:7" s="16" customFormat="1" ht="30" x14ac:dyDescent="0.25">
      <c r="A110" s="73">
        <v>39</v>
      </c>
      <c r="B110" s="198" t="s">
        <v>66</v>
      </c>
      <c r="C110" s="193" t="s">
        <v>178</v>
      </c>
      <c r="D110" s="192">
        <v>-32000</v>
      </c>
      <c r="E110" s="220">
        <v>2150011270</v>
      </c>
      <c r="F110" s="222" t="s">
        <v>68</v>
      </c>
      <c r="G110" s="78"/>
    </row>
    <row r="111" spans="1:7" s="16" customFormat="1" x14ac:dyDescent="0.25">
      <c r="A111" s="73"/>
      <c r="B111" s="74"/>
      <c r="C111" s="191"/>
      <c r="D111" s="192"/>
      <c r="E111" s="220"/>
      <c r="F111" s="222"/>
      <c r="G111" s="78"/>
    </row>
    <row r="112" spans="1:7" s="16" customFormat="1" ht="30" x14ac:dyDescent="0.25">
      <c r="A112" s="73">
        <v>40</v>
      </c>
      <c r="B112" s="198" t="s">
        <v>66</v>
      </c>
      <c r="C112" s="193" t="s">
        <v>179</v>
      </c>
      <c r="D112" s="192">
        <v>-2200</v>
      </c>
      <c r="E112" s="220">
        <v>2150011280</v>
      </c>
      <c r="F112" s="222" t="s">
        <v>195</v>
      </c>
      <c r="G112" s="78"/>
    </row>
    <row r="113" spans="1:7" s="16" customFormat="1" x14ac:dyDescent="0.25">
      <c r="A113" s="73"/>
      <c r="B113" s="74"/>
      <c r="C113" s="191"/>
      <c r="D113" s="192"/>
      <c r="E113" s="220"/>
      <c r="F113" s="222"/>
      <c r="G113" s="78"/>
    </row>
    <row r="114" spans="1:7" x14ac:dyDescent="0.25">
      <c r="A114" s="58"/>
      <c r="B114" s="58"/>
      <c r="C114" s="58"/>
      <c r="D114" s="67"/>
      <c r="E114" s="220"/>
      <c r="F114" s="222"/>
      <c r="G114" s="64"/>
    </row>
    <row r="115" spans="1:7" x14ac:dyDescent="0.25">
      <c r="A115" s="48"/>
      <c r="B115" s="49"/>
      <c r="C115" s="61" t="s">
        <v>28</v>
      </c>
      <c r="D115" s="62">
        <f>SUM(D108:D114)</f>
        <v>-109200</v>
      </c>
      <c r="E115" s="220"/>
      <c r="F115" s="222"/>
      <c r="G115" s="64"/>
    </row>
    <row r="116" spans="1:7" x14ac:dyDescent="0.25">
      <c r="A116" s="48"/>
      <c r="B116" s="49"/>
      <c r="C116" s="61"/>
      <c r="D116" s="62"/>
      <c r="E116" s="220"/>
      <c r="F116" s="222"/>
      <c r="G116" s="64"/>
    </row>
    <row r="117" spans="1:7" ht="45" x14ac:dyDescent="0.25">
      <c r="A117" s="226">
        <v>41</v>
      </c>
      <c r="B117" s="49" t="s">
        <v>140</v>
      </c>
      <c r="C117" s="177" t="s">
        <v>188</v>
      </c>
      <c r="D117" s="65">
        <v>-7000</v>
      </c>
      <c r="E117" s="220">
        <v>2150011460</v>
      </c>
      <c r="F117" s="222" t="s">
        <v>236</v>
      </c>
      <c r="G117" s="64"/>
    </row>
    <row r="118" spans="1:7" x14ac:dyDescent="0.25">
      <c r="A118" s="48"/>
      <c r="B118" s="49"/>
      <c r="C118" s="61"/>
      <c r="D118" s="62"/>
      <c r="E118" s="220"/>
      <c r="F118" s="222"/>
      <c r="G118" s="64"/>
    </row>
    <row r="119" spans="1:7" ht="60" x14ac:dyDescent="0.25">
      <c r="A119" s="48">
        <v>42</v>
      </c>
      <c r="B119" s="49" t="s">
        <v>140</v>
      </c>
      <c r="C119" s="177" t="s">
        <v>189</v>
      </c>
      <c r="D119" s="79">
        <v>-5000</v>
      </c>
      <c r="E119" s="220">
        <v>2150011470</v>
      </c>
      <c r="F119" s="222" t="s">
        <v>65</v>
      </c>
      <c r="G119" s="64"/>
    </row>
    <row r="120" spans="1:7" x14ac:dyDescent="0.25">
      <c r="A120" s="48"/>
      <c r="B120" s="49"/>
      <c r="C120" s="177"/>
      <c r="D120" s="79"/>
      <c r="E120" s="220"/>
      <c r="F120" s="222"/>
      <c r="G120" s="64"/>
    </row>
    <row r="121" spans="1:7" ht="75" x14ac:dyDescent="0.25">
      <c r="A121" s="48">
        <v>43</v>
      </c>
      <c r="B121" s="49" t="s">
        <v>157</v>
      </c>
      <c r="C121" s="177" t="s">
        <v>191</v>
      </c>
      <c r="D121" s="79">
        <v>-30000</v>
      </c>
      <c r="E121" s="220">
        <v>2150011480</v>
      </c>
      <c r="F121" s="222" t="s">
        <v>190</v>
      </c>
      <c r="G121" s="64"/>
    </row>
    <row r="122" spans="1:7" x14ac:dyDescent="0.25">
      <c r="A122" s="48"/>
      <c r="B122" s="49"/>
      <c r="C122" s="178"/>
      <c r="D122" s="79"/>
      <c r="E122" s="220"/>
      <c r="F122" s="222"/>
      <c r="G122" s="64"/>
    </row>
    <row r="123" spans="1:7" ht="30" x14ac:dyDescent="0.25">
      <c r="A123" s="48">
        <v>44</v>
      </c>
      <c r="B123" s="49" t="s">
        <v>156</v>
      </c>
      <c r="C123" s="165" t="s">
        <v>193</v>
      </c>
      <c r="D123" s="79">
        <v>-70000</v>
      </c>
      <c r="E123" s="220">
        <v>2150011750</v>
      </c>
      <c r="F123" s="221" t="s">
        <v>192</v>
      </c>
      <c r="G123" s="64"/>
    </row>
    <row r="124" spans="1:7" x14ac:dyDescent="0.25">
      <c r="A124" s="48"/>
      <c r="B124" s="49"/>
      <c r="C124" s="178"/>
      <c r="D124" s="79"/>
      <c r="E124" s="220"/>
      <c r="F124" s="221"/>
      <c r="G124" s="64"/>
    </row>
    <row r="125" spans="1:7" ht="30" x14ac:dyDescent="0.25">
      <c r="A125" s="48">
        <v>45</v>
      </c>
      <c r="B125" s="49" t="s">
        <v>66</v>
      </c>
      <c r="C125" s="165" t="s">
        <v>194</v>
      </c>
      <c r="D125" s="79">
        <v>-2000</v>
      </c>
      <c r="E125" s="220">
        <v>2150011740</v>
      </c>
      <c r="F125" s="221" t="s">
        <v>68</v>
      </c>
      <c r="G125" s="64"/>
    </row>
    <row r="126" spans="1:7" x14ac:dyDescent="0.25">
      <c r="A126" s="48"/>
      <c r="B126" s="49"/>
      <c r="C126" s="165"/>
      <c r="D126" s="79"/>
      <c r="E126" s="220"/>
      <c r="F126" s="221"/>
      <c r="G126" s="64"/>
    </row>
    <row r="127" spans="1:7" ht="45" x14ac:dyDescent="0.25">
      <c r="A127" s="48">
        <v>46</v>
      </c>
      <c r="B127" s="49" t="s">
        <v>140</v>
      </c>
      <c r="C127" s="165" t="s">
        <v>197</v>
      </c>
      <c r="D127" s="79">
        <v>-11400</v>
      </c>
      <c r="E127" s="220">
        <v>2150012180</v>
      </c>
      <c r="F127" s="223" t="s">
        <v>198</v>
      </c>
      <c r="G127" s="64"/>
    </row>
    <row r="128" spans="1:7" x14ac:dyDescent="0.25">
      <c r="A128" s="48"/>
      <c r="B128" s="49"/>
      <c r="C128" s="165"/>
      <c r="D128" s="79"/>
      <c r="E128" s="220"/>
      <c r="F128" s="223"/>
      <c r="G128" s="64"/>
    </row>
    <row r="129" spans="1:7" ht="30" x14ac:dyDescent="0.25">
      <c r="A129" s="48">
        <v>47</v>
      </c>
      <c r="B129" s="49" t="s">
        <v>148</v>
      </c>
      <c r="C129" s="165" t="s">
        <v>199</v>
      </c>
      <c r="D129" s="79">
        <v>-1600</v>
      </c>
      <c r="E129" s="220">
        <v>2150012500</v>
      </c>
      <c r="F129" s="223" t="s">
        <v>154</v>
      </c>
      <c r="G129" s="64"/>
    </row>
    <row r="130" spans="1:7" x14ac:dyDescent="0.25">
      <c r="A130" s="48"/>
      <c r="B130" s="49"/>
      <c r="C130" s="165"/>
      <c r="D130" s="79"/>
      <c r="E130" s="220"/>
      <c r="F130" s="223"/>
      <c r="G130" s="64"/>
    </row>
    <row r="131" spans="1:7" ht="45" x14ac:dyDescent="0.25">
      <c r="A131" s="48">
        <v>48</v>
      </c>
      <c r="B131" s="49" t="s">
        <v>140</v>
      </c>
      <c r="C131" s="165" t="s">
        <v>200</v>
      </c>
      <c r="D131" s="79">
        <v>-1995</v>
      </c>
      <c r="E131" s="220">
        <v>2150012520</v>
      </c>
      <c r="F131" s="223" t="s">
        <v>70</v>
      </c>
      <c r="G131" s="64"/>
    </row>
    <row r="132" spans="1:7" x14ac:dyDescent="0.25">
      <c r="A132" s="48"/>
      <c r="B132" s="49"/>
      <c r="C132" s="165"/>
      <c r="D132" s="79"/>
      <c r="E132" s="220"/>
      <c r="F132" s="223"/>
      <c r="G132" s="64"/>
    </row>
    <row r="133" spans="1:7" ht="30" x14ac:dyDescent="0.25">
      <c r="A133" s="48">
        <v>49</v>
      </c>
      <c r="B133" s="49" t="s">
        <v>157</v>
      </c>
      <c r="C133" s="165" t="s">
        <v>201</v>
      </c>
      <c r="D133" s="79">
        <v>-10000</v>
      </c>
      <c r="E133" s="220">
        <v>2150012510</v>
      </c>
      <c r="F133" s="223" t="s">
        <v>65</v>
      </c>
      <c r="G133" s="64"/>
    </row>
    <row r="134" spans="1:7" x14ac:dyDescent="0.25">
      <c r="A134" s="58"/>
      <c r="B134" s="58"/>
      <c r="C134" s="58"/>
      <c r="D134" s="67"/>
      <c r="E134" s="66"/>
      <c r="F134" s="66"/>
      <c r="G134" s="64"/>
    </row>
    <row r="135" spans="1:7" x14ac:dyDescent="0.25">
      <c r="A135" s="73"/>
      <c r="B135" s="74"/>
      <c r="C135" s="75" t="s">
        <v>29</v>
      </c>
      <c r="D135" s="62">
        <f>SUM(D117:D134)</f>
        <v>-138995</v>
      </c>
      <c r="E135" s="77"/>
      <c r="F135" s="77"/>
      <c r="G135" s="64"/>
    </row>
    <row r="136" spans="1:7" x14ac:dyDescent="0.25">
      <c r="B136" s="12"/>
      <c r="C136" s="12"/>
      <c r="D136" s="12"/>
      <c r="E136" s="77"/>
      <c r="F136" s="77"/>
      <c r="G136" s="64"/>
    </row>
    <row r="137" spans="1:7" ht="30" x14ac:dyDescent="0.25">
      <c r="A137" s="73">
        <v>50</v>
      </c>
      <c r="B137" s="49" t="s">
        <v>148</v>
      </c>
      <c r="C137" s="165" t="s">
        <v>202</v>
      </c>
      <c r="D137" s="65">
        <v>-3000</v>
      </c>
      <c r="E137" s="220">
        <v>2150012690</v>
      </c>
      <c r="F137" s="221" t="s">
        <v>203</v>
      </c>
      <c r="G137" s="64"/>
    </row>
    <row r="138" spans="1:7" x14ac:dyDescent="0.25">
      <c r="A138" s="73"/>
      <c r="B138" s="49"/>
      <c r="C138" s="165"/>
      <c r="D138" s="65"/>
      <c r="E138" s="77"/>
      <c r="F138" s="77"/>
      <c r="G138" s="64"/>
    </row>
    <row r="139" spans="1:7" ht="30" x14ac:dyDescent="0.25">
      <c r="A139" s="73">
        <v>51</v>
      </c>
      <c r="B139" s="49" t="s">
        <v>146</v>
      </c>
      <c r="C139" s="165" t="s">
        <v>205</v>
      </c>
      <c r="D139" s="65">
        <v>-10000</v>
      </c>
      <c r="E139" s="220">
        <v>2150013260</v>
      </c>
      <c r="F139" s="221" t="s">
        <v>68</v>
      </c>
      <c r="G139" s="64"/>
    </row>
    <row r="140" spans="1:7" x14ac:dyDescent="0.25">
      <c r="A140" s="73"/>
      <c r="B140" s="49"/>
      <c r="C140" s="49"/>
      <c r="D140" s="65"/>
      <c r="E140" s="220"/>
      <c r="F140" s="221"/>
      <c r="G140" s="64"/>
    </row>
    <row r="141" spans="1:7" ht="30" x14ac:dyDescent="0.25">
      <c r="A141" s="73">
        <v>52</v>
      </c>
      <c r="B141" s="49" t="s">
        <v>135</v>
      </c>
      <c r="C141" s="165" t="s">
        <v>206</v>
      </c>
      <c r="D141" s="65">
        <v>-32418</v>
      </c>
      <c r="E141" s="220">
        <v>2150013280</v>
      </c>
      <c r="F141" s="221" t="s">
        <v>136</v>
      </c>
      <c r="G141" s="64"/>
    </row>
    <row r="142" spans="1:7" x14ac:dyDescent="0.25">
      <c r="A142" s="73"/>
      <c r="B142" s="49"/>
      <c r="C142" s="49"/>
      <c r="D142" s="65"/>
      <c r="E142" s="220"/>
      <c r="F142" s="221"/>
      <c r="G142" s="64"/>
    </row>
    <row r="143" spans="1:7" ht="45" x14ac:dyDescent="0.25">
      <c r="A143" s="73">
        <v>53</v>
      </c>
      <c r="B143" s="49" t="s">
        <v>63</v>
      </c>
      <c r="C143" s="165" t="s">
        <v>207</v>
      </c>
      <c r="D143" s="65">
        <v>-9108</v>
      </c>
      <c r="E143" s="220">
        <v>2150013290</v>
      </c>
      <c r="F143" s="221" t="s">
        <v>60</v>
      </c>
      <c r="G143" s="64"/>
    </row>
    <row r="144" spans="1:7" ht="30" x14ac:dyDescent="0.25">
      <c r="A144" s="73">
        <v>54</v>
      </c>
      <c r="B144" s="49" t="s">
        <v>208</v>
      </c>
      <c r="C144" s="165" t="s">
        <v>209</v>
      </c>
      <c r="D144" s="65">
        <v>-3252</v>
      </c>
      <c r="E144" s="220">
        <v>2150013270</v>
      </c>
      <c r="F144" s="224" t="s">
        <v>186</v>
      </c>
      <c r="G144" s="64"/>
    </row>
    <row r="145" spans="1:7" x14ac:dyDescent="0.25">
      <c r="A145" s="73"/>
      <c r="B145" s="74"/>
      <c r="C145" s="193"/>
      <c r="D145" s="65"/>
      <c r="E145" s="220"/>
      <c r="F145" s="221"/>
      <c r="G145" s="64"/>
    </row>
    <row r="146" spans="1:7" ht="30" x14ac:dyDescent="0.25">
      <c r="A146" s="73">
        <v>55</v>
      </c>
      <c r="B146" s="49" t="s">
        <v>85</v>
      </c>
      <c r="C146" s="193" t="s">
        <v>211</v>
      </c>
      <c r="D146" s="65">
        <v>-19514</v>
      </c>
      <c r="E146" s="220">
        <v>2150013710</v>
      </c>
      <c r="F146" s="224">
        <v>8105</v>
      </c>
      <c r="G146" s="64"/>
    </row>
    <row r="147" spans="1:7" ht="30" x14ac:dyDescent="0.25">
      <c r="A147" s="73">
        <v>56</v>
      </c>
      <c r="B147" s="49" t="s">
        <v>116</v>
      </c>
      <c r="C147" s="193" t="s">
        <v>212</v>
      </c>
      <c r="D147" s="65">
        <v>-11400</v>
      </c>
      <c r="E147" s="220">
        <v>2150013720</v>
      </c>
      <c r="F147" s="224" t="s">
        <v>186</v>
      </c>
      <c r="G147" s="64"/>
    </row>
    <row r="148" spans="1:7" x14ac:dyDescent="0.25">
      <c r="A148" s="73"/>
      <c r="B148" s="49"/>
      <c r="C148" s="193"/>
      <c r="D148" s="65"/>
      <c r="E148" s="220"/>
      <c r="F148" s="221"/>
      <c r="G148" s="64"/>
    </row>
    <row r="149" spans="1:7" ht="45" x14ac:dyDescent="0.25">
      <c r="A149" s="73">
        <v>57</v>
      </c>
      <c r="B149" s="49" t="s">
        <v>66</v>
      </c>
      <c r="C149" s="193" t="s">
        <v>214</v>
      </c>
      <c r="D149" s="65">
        <v>-10000</v>
      </c>
      <c r="E149" s="220">
        <v>2150014130</v>
      </c>
      <c r="F149" s="224" t="s">
        <v>68</v>
      </c>
      <c r="G149" s="64"/>
    </row>
    <row r="150" spans="1:7" x14ac:dyDescent="0.25">
      <c r="A150" s="73"/>
      <c r="B150" s="49"/>
      <c r="C150" s="193"/>
      <c r="D150" s="65"/>
      <c r="E150" s="220"/>
      <c r="F150" s="224"/>
      <c r="G150" s="64"/>
    </row>
    <row r="151" spans="1:7" ht="30" x14ac:dyDescent="0.25">
      <c r="A151" s="73">
        <v>58</v>
      </c>
      <c r="B151" s="49" t="s">
        <v>66</v>
      </c>
      <c r="C151" s="164" t="s">
        <v>218</v>
      </c>
      <c r="D151" s="65">
        <v>-3500</v>
      </c>
      <c r="E151" s="220">
        <v>2150014390</v>
      </c>
      <c r="F151" s="221" t="s">
        <v>68</v>
      </c>
      <c r="G151" s="64"/>
    </row>
    <row r="152" spans="1:7" x14ac:dyDescent="0.25">
      <c r="B152" s="49"/>
      <c r="C152" s="164"/>
      <c r="D152" s="65"/>
      <c r="E152" s="220"/>
      <c r="F152" s="221"/>
      <c r="G152" s="64"/>
    </row>
    <row r="153" spans="1:7" x14ac:dyDescent="0.25">
      <c r="A153" s="58"/>
      <c r="B153" s="58"/>
      <c r="C153" s="58"/>
      <c r="D153" s="67"/>
      <c r="E153" s="66"/>
      <c r="F153" s="66"/>
      <c r="G153" s="64"/>
    </row>
    <row r="154" spans="1:7" x14ac:dyDescent="0.25">
      <c r="A154" s="48"/>
      <c r="B154" s="49"/>
      <c r="C154" s="61" t="s">
        <v>30</v>
      </c>
      <c r="D154" s="62">
        <f>SUM(D137:D153)</f>
        <v>-102192</v>
      </c>
      <c r="E154" s="63"/>
      <c r="F154" s="63"/>
      <c r="G154" s="64"/>
    </row>
    <row r="155" spans="1:7" x14ac:dyDescent="0.25">
      <c r="A155" s="48"/>
      <c r="B155" s="49"/>
      <c r="C155" s="61"/>
      <c r="D155" s="62"/>
      <c r="E155" s="63"/>
      <c r="F155" s="63"/>
      <c r="G155" s="64"/>
    </row>
    <row r="156" spans="1:7" x14ac:dyDescent="0.25">
      <c r="B156" s="49"/>
      <c r="C156" s="164"/>
      <c r="D156" s="65"/>
      <c r="E156" s="220"/>
      <c r="F156" s="223"/>
      <c r="G156" s="64"/>
    </row>
    <row r="157" spans="1:7" ht="30" x14ac:dyDescent="0.25">
      <c r="A157" s="73">
        <v>59</v>
      </c>
      <c r="B157" s="49" t="s">
        <v>279</v>
      </c>
      <c r="C157" s="164" t="s">
        <v>222</v>
      </c>
      <c r="D157" s="65">
        <v>-4500</v>
      </c>
      <c r="E157" s="220">
        <v>2150014430</v>
      </c>
      <c r="F157" s="221" t="s">
        <v>68</v>
      </c>
      <c r="G157" s="64"/>
    </row>
    <row r="158" spans="1:7" x14ac:dyDescent="0.25">
      <c r="A158" s="73"/>
      <c r="B158" s="49"/>
      <c r="C158" s="164"/>
      <c r="D158" s="65"/>
      <c r="E158" s="220"/>
      <c r="F158" s="221"/>
      <c r="G158" s="64"/>
    </row>
    <row r="159" spans="1:7" ht="30" x14ac:dyDescent="0.25">
      <c r="A159" s="73">
        <v>60</v>
      </c>
      <c r="B159" s="49" t="s">
        <v>279</v>
      </c>
      <c r="C159" s="164" t="s">
        <v>223</v>
      </c>
      <c r="D159" s="65">
        <v>-4000</v>
      </c>
      <c r="E159" s="220">
        <v>2150014440</v>
      </c>
      <c r="F159" s="221" t="s">
        <v>68</v>
      </c>
      <c r="G159" s="64"/>
    </row>
    <row r="160" spans="1:7" x14ac:dyDescent="0.25">
      <c r="A160" s="73"/>
      <c r="B160" s="49"/>
      <c r="C160" s="164"/>
      <c r="D160" s="65"/>
      <c r="E160" s="220"/>
      <c r="F160" s="221"/>
      <c r="G160" s="64"/>
    </row>
    <row r="161" spans="1:7" x14ac:dyDescent="0.25">
      <c r="A161" s="73">
        <v>61</v>
      </c>
      <c r="B161" s="49" t="s">
        <v>225</v>
      </c>
      <c r="C161" s="164" t="s">
        <v>226</v>
      </c>
      <c r="D161" s="65">
        <v>-7332</v>
      </c>
      <c r="E161" s="220">
        <v>2150014880</v>
      </c>
      <c r="F161" s="221" t="s">
        <v>227</v>
      </c>
      <c r="G161" s="64"/>
    </row>
    <row r="162" spans="1:7" x14ac:dyDescent="0.25">
      <c r="A162" s="73"/>
      <c r="B162" s="49"/>
      <c r="C162" s="164"/>
      <c r="D162" s="65"/>
      <c r="E162" s="220"/>
      <c r="F162" s="221"/>
      <c r="G162" s="64"/>
    </row>
    <row r="163" spans="1:7" x14ac:dyDescent="0.25">
      <c r="A163" s="73">
        <v>62</v>
      </c>
      <c r="B163" s="49" t="s">
        <v>61</v>
      </c>
      <c r="C163" s="164" t="s">
        <v>224</v>
      </c>
      <c r="D163" s="65">
        <v>-5834</v>
      </c>
      <c r="E163" s="220">
        <v>2150014890</v>
      </c>
      <c r="F163" s="221" t="s">
        <v>60</v>
      </c>
      <c r="G163" s="64"/>
    </row>
    <row r="164" spans="1:7" x14ac:dyDescent="0.25">
      <c r="A164" s="73"/>
      <c r="B164" s="49"/>
      <c r="C164" s="164"/>
      <c r="D164" s="65"/>
      <c r="E164" s="220"/>
      <c r="F164" s="221"/>
      <c r="G164" s="64"/>
    </row>
    <row r="165" spans="1:7" ht="45" x14ac:dyDescent="0.25">
      <c r="A165" s="73">
        <v>63</v>
      </c>
      <c r="B165" s="49" t="s">
        <v>61</v>
      </c>
      <c r="C165" s="164" t="s">
        <v>239</v>
      </c>
      <c r="D165" s="65">
        <v>-8293</v>
      </c>
      <c r="E165" s="220">
        <v>2150014900</v>
      </c>
      <c r="F165" s="221" t="s">
        <v>60</v>
      </c>
      <c r="G165" s="64"/>
    </row>
    <row r="166" spans="1:7" ht="30" x14ac:dyDescent="0.25">
      <c r="A166" s="73">
        <v>64</v>
      </c>
      <c r="B166" s="49" t="s">
        <v>228</v>
      </c>
      <c r="C166" s="164" t="s">
        <v>229</v>
      </c>
      <c r="D166" s="65">
        <v>-4870</v>
      </c>
      <c r="E166" s="220">
        <v>2150014860</v>
      </c>
      <c r="F166" s="221" t="s">
        <v>60</v>
      </c>
      <c r="G166" s="64"/>
    </row>
    <row r="167" spans="1:7" x14ac:dyDescent="0.25">
      <c r="A167" s="73"/>
      <c r="B167" s="49"/>
      <c r="C167" s="164"/>
      <c r="D167" s="65"/>
      <c r="E167" s="220"/>
      <c r="F167" s="221"/>
      <c r="G167" s="64"/>
    </row>
    <row r="168" spans="1:7" ht="30" x14ac:dyDescent="0.25">
      <c r="A168" s="73">
        <v>65</v>
      </c>
      <c r="B168" s="49" t="s">
        <v>231</v>
      </c>
      <c r="C168" s="196" t="s">
        <v>232</v>
      </c>
      <c r="D168" s="65">
        <v>-14986</v>
      </c>
      <c r="E168" s="220">
        <v>2150014850</v>
      </c>
      <c r="F168" s="221" t="s">
        <v>177</v>
      </c>
      <c r="G168" s="162"/>
    </row>
    <row r="169" spans="1:7" x14ac:dyDescent="0.25">
      <c r="A169" s="73"/>
      <c r="B169" s="49"/>
      <c r="C169" s="196"/>
      <c r="D169" s="65"/>
      <c r="E169" s="220"/>
      <c r="F169" s="221"/>
      <c r="G169" s="162"/>
    </row>
    <row r="170" spans="1:7" x14ac:dyDescent="0.25">
      <c r="A170" s="73">
        <v>66</v>
      </c>
      <c r="B170" s="49" t="s">
        <v>105</v>
      </c>
      <c r="C170" s="196" t="s">
        <v>233</v>
      </c>
      <c r="D170" s="65">
        <v>-14694</v>
      </c>
      <c r="E170" s="220">
        <v>2150014870</v>
      </c>
      <c r="F170" s="221" t="s">
        <v>234</v>
      </c>
      <c r="G170" s="162"/>
    </row>
    <row r="171" spans="1:7" x14ac:dyDescent="0.25">
      <c r="A171" s="48"/>
      <c r="B171" s="49"/>
      <c r="C171" s="61"/>
      <c r="D171" s="62"/>
      <c r="E171" s="63"/>
      <c r="F171" s="63"/>
      <c r="G171" s="64"/>
    </row>
    <row r="172" spans="1:7" ht="45" x14ac:dyDescent="0.25">
      <c r="A172" s="48">
        <v>67</v>
      </c>
      <c r="B172" s="49" t="s">
        <v>140</v>
      </c>
      <c r="C172" s="165" t="s">
        <v>237</v>
      </c>
      <c r="D172" s="65">
        <v>-2000</v>
      </c>
      <c r="E172" s="220">
        <v>2150015240</v>
      </c>
      <c r="F172" s="221" t="s">
        <v>65</v>
      </c>
      <c r="G172" s="64"/>
    </row>
    <row r="173" spans="1:7" x14ac:dyDescent="0.25">
      <c r="A173" s="48"/>
      <c r="B173" s="49"/>
      <c r="C173" s="61"/>
      <c r="D173" s="65"/>
      <c r="E173" s="220"/>
      <c r="F173" s="221"/>
      <c r="G173" s="64"/>
    </row>
    <row r="174" spans="1:7" ht="45" x14ac:dyDescent="0.25">
      <c r="A174" s="48">
        <v>68</v>
      </c>
      <c r="B174" s="49" t="s">
        <v>140</v>
      </c>
      <c r="C174" s="165" t="s">
        <v>238</v>
      </c>
      <c r="D174" s="65">
        <v>-3000</v>
      </c>
      <c r="E174" s="220">
        <v>2150015260</v>
      </c>
      <c r="F174" s="221" t="s">
        <v>65</v>
      </c>
      <c r="G174" s="64"/>
    </row>
    <row r="175" spans="1:7" x14ac:dyDescent="0.25">
      <c r="A175" s="48"/>
      <c r="B175" s="49"/>
      <c r="C175" s="49"/>
      <c r="D175" s="65"/>
      <c r="E175" s="220"/>
      <c r="F175" s="221"/>
      <c r="G175" s="64"/>
    </row>
    <row r="176" spans="1:7" ht="45" x14ac:dyDescent="0.25">
      <c r="A176" s="48">
        <v>39</v>
      </c>
      <c r="B176" s="49" t="s">
        <v>140</v>
      </c>
      <c r="C176" s="165" t="s">
        <v>240</v>
      </c>
      <c r="D176" s="65">
        <v>-5000</v>
      </c>
      <c r="E176" s="220">
        <v>2150015270</v>
      </c>
      <c r="F176" s="221" t="s">
        <v>236</v>
      </c>
      <c r="G176" s="162"/>
    </row>
    <row r="177" spans="1:7" x14ac:dyDescent="0.25">
      <c r="A177" s="48"/>
      <c r="B177" s="49"/>
      <c r="C177" s="165"/>
      <c r="D177" s="65"/>
      <c r="E177" s="220"/>
      <c r="F177" s="221"/>
      <c r="G177" s="162"/>
    </row>
    <row r="178" spans="1:7" ht="180" x14ac:dyDescent="0.25">
      <c r="A178" s="48">
        <v>40</v>
      </c>
      <c r="B178" s="49" t="s">
        <v>246</v>
      </c>
      <c r="C178" s="165" t="s">
        <v>245</v>
      </c>
      <c r="D178" s="65">
        <v>-35000</v>
      </c>
      <c r="E178" s="220">
        <v>2150016160</v>
      </c>
      <c r="F178" s="224" t="s">
        <v>186</v>
      </c>
      <c r="G178" s="162"/>
    </row>
    <row r="179" spans="1:7" x14ac:dyDescent="0.25">
      <c r="A179" s="230"/>
      <c r="B179" s="199"/>
      <c r="C179" s="197"/>
      <c r="D179" s="197"/>
      <c r="E179" s="220"/>
      <c r="F179" s="221"/>
    </row>
    <row r="180" spans="1:7" x14ac:dyDescent="0.25">
      <c r="A180" s="48"/>
      <c r="B180" s="49"/>
      <c r="C180" s="61" t="s">
        <v>31</v>
      </c>
      <c r="D180" s="62">
        <f>SUM(D156:D179)</f>
        <v>-109509</v>
      </c>
      <c r="E180" s="63"/>
      <c r="F180" s="63"/>
      <c r="G180" s="64"/>
    </row>
    <row r="181" spans="1:7" x14ac:dyDescent="0.25">
      <c r="A181" s="48"/>
      <c r="B181" s="49"/>
      <c r="C181" s="61"/>
      <c r="D181" s="62"/>
      <c r="E181" s="63"/>
      <c r="F181" s="63"/>
      <c r="G181" s="64"/>
    </row>
    <row r="182" spans="1:7" ht="30" x14ac:dyDescent="0.25">
      <c r="A182" s="48">
        <v>41</v>
      </c>
      <c r="B182" s="49" t="s">
        <v>208</v>
      </c>
      <c r="C182" s="165" t="s">
        <v>255</v>
      </c>
      <c r="D182" s="65">
        <v>-5941</v>
      </c>
      <c r="E182" s="220">
        <v>2150017360</v>
      </c>
      <c r="F182" s="221" t="s">
        <v>60</v>
      </c>
      <c r="G182" s="64"/>
    </row>
    <row r="183" spans="1:7" x14ac:dyDescent="0.25">
      <c r="A183" s="48"/>
      <c r="B183" s="49"/>
      <c r="C183" s="61"/>
      <c r="D183" s="65"/>
      <c r="E183" s="220"/>
      <c r="F183" s="221"/>
      <c r="G183" s="64"/>
    </row>
    <row r="184" spans="1:7" ht="30" x14ac:dyDescent="0.25">
      <c r="A184" s="48">
        <v>42</v>
      </c>
      <c r="B184" s="49" t="s">
        <v>228</v>
      </c>
      <c r="C184" s="165" t="s">
        <v>257</v>
      </c>
      <c r="D184" s="65">
        <v>-9922</v>
      </c>
      <c r="E184" s="220">
        <v>2150017370</v>
      </c>
      <c r="F184" s="224" t="s">
        <v>186</v>
      </c>
      <c r="G184" s="64"/>
    </row>
    <row r="185" spans="1:7" x14ac:dyDescent="0.25">
      <c r="A185" s="48"/>
      <c r="B185" s="49"/>
      <c r="C185" s="176"/>
      <c r="D185" s="200"/>
      <c r="E185" s="3"/>
      <c r="F185" s="4"/>
      <c r="G185" s="64"/>
    </row>
    <row r="186" spans="1:7" ht="30" x14ac:dyDescent="0.25">
      <c r="A186" s="48">
        <v>43</v>
      </c>
      <c r="B186" s="49" t="s">
        <v>228</v>
      </c>
      <c r="C186" s="164" t="s">
        <v>258</v>
      </c>
      <c r="D186" s="65">
        <v>-39134</v>
      </c>
      <c r="E186" s="220">
        <v>2150017380</v>
      </c>
      <c r="F186" s="233" t="s">
        <v>177</v>
      </c>
      <c r="G186" s="64"/>
    </row>
    <row r="187" spans="1:7" x14ac:dyDescent="0.25">
      <c r="A187" s="48"/>
      <c r="B187" s="49"/>
      <c r="C187" s="176"/>
      <c r="D187" s="200"/>
      <c r="E187" s="3"/>
      <c r="F187" s="4"/>
      <c r="G187" s="64"/>
    </row>
    <row r="188" spans="1:7" ht="30" x14ac:dyDescent="0.25">
      <c r="A188" s="226">
        <v>44</v>
      </c>
      <c r="B188" s="49" t="s">
        <v>148</v>
      </c>
      <c r="C188" s="164" t="s">
        <v>260</v>
      </c>
      <c r="D188" s="13">
        <v>-11960</v>
      </c>
      <c r="E188" s="3">
        <v>2150017810</v>
      </c>
      <c r="F188" s="4" t="s">
        <v>262</v>
      </c>
      <c r="G188" s="12"/>
    </row>
    <row r="189" spans="1:7" x14ac:dyDescent="0.25">
      <c r="A189" s="69"/>
      <c r="B189" s="14"/>
      <c r="C189" s="14"/>
      <c r="D189" s="80"/>
      <c r="E189" s="3"/>
      <c r="F189" s="4"/>
    </row>
    <row r="190" spans="1:7" x14ac:dyDescent="0.25">
      <c r="A190" s="48"/>
      <c r="B190" s="49"/>
      <c r="C190" s="61" t="s">
        <v>32</v>
      </c>
      <c r="D190" s="62">
        <f>SUM(D182:D189)</f>
        <v>-66957</v>
      </c>
      <c r="E190" s="63"/>
      <c r="F190" s="63"/>
      <c r="G190" s="64"/>
    </row>
    <row r="191" spans="1:7" x14ac:dyDescent="0.25">
      <c r="A191" s="48"/>
      <c r="B191" s="49"/>
      <c r="C191" s="61"/>
      <c r="D191" s="62"/>
      <c r="E191" s="63"/>
      <c r="F191" s="63"/>
      <c r="G191" s="64"/>
    </row>
    <row r="192" spans="1:7" ht="30" x14ac:dyDescent="0.25">
      <c r="A192" s="48">
        <v>45</v>
      </c>
      <c r="B192" s="49" t="s">
        <v>148</v>
      </c>
      <c r="C192" s="164" t="s">
        <v>263</v>
      </c>
      <c r="D192" s="201">
        <v>-7000</v>
      </c>
      <c r="E192" s="3">
        <v>2150018060</v>
      </c>
      <c r="F192" s="4" t="s">
        <v>177</v>
      </c>
      <c r="G192" s="64"/>
    </row>
    <row r="193" spans="1:7" x14ac:dyDescent="0.25">
      <c r="A193" s="48"/>
      <c r="B193" s="49"/>
      <c r="C193" s="176"/>
      <c r="D193" s="201"/>
      <c r="E193" s="3"/>
      <c r="F193" s="4"/>
      <c r="G193" s="64"/>
    </row>
    <row r="194" spans="1:7" ht="30" x14ac:dyDescent="0.25">
      <c r="A194" s="48">
        <v>46</v>
      </c>
      <c r="B194" s="49" t="s">
        <v>116</v>
      </c>
      <c r="C194" s="164" t="s">
        <v>264</v>
      </c>
      <c r="D194" s="65">
        <v>-6057</v>
      </c>
      <c r="E194" s="3">
        <v>2150018040</v>
      </c>
      <c r="F194" s="221" t="s">
        <v>60</v>
      </c>
      <c r="G194" s="64"/>
    </row>
    <row r="195" spans="1:7" x14ac:dyDescent="0.25">
      <c r="A195" s="48"/>
      <c r="B195" s="49"/>
      <c r="C195" s="176"/>
      <c r="D195" s="65"/>
      <c r="E195" s="3"/>
      <c r="F195" s="4"/>
      <c r="G195" s="64"/>
    </row>
    <row r="196" spans="1:7" ht="30" x14ac:dyDescent="0.25">
      <c r="A196" s="48">
        <v>47</v>
      </c>
      <c r="B196" s="49" t="s">
        <v>148</v>
      </c>
      <c r="C196" s="164" t="s">
        <v>269</v>
      </c>
      <c r="D196" s="65">
        <v>-1500</v>
      </c>
      <c r="E196" s="3">
        <v>2150018520</v>
      </c>
      <c r="F196" s="4" t="s">
        <v>95</v>
      </c>
      <c r="G196" s="64"/>
    </row>
    <row r="197" spans="1:7" x14ac:dyDescent="0.25">
      <c r="A197" s="48"/>
      <c r="B197" s="198"/>
      <c r="C197" s="176"/>
      <c r="D197" s="65"/>
      <c r="E197" s="3"/>
      <c r="F197" s="4"/>
      <c r="G197" s="64"/>
    </row>
    <row r="198" spans="1:7" ht="30" x14ac:dyDescent="0.25">
      <c r="A198" s="48">
        <v>48</v>
      </c>
      <c r="B198" s="49" t="s">
        <v>148</v>
      </c>
      <c r="C198" s="164" t="s">
        <v>270</v>
      </c>
      <c r="D198" s="65">
        <v>-5000</v>
      </c>
      <c r="E198" s="3">
        <v>2150018530</v>
      </c>
      <c r="F198" s="4" t="s">
        <v>271</v>
      </c>
      <c r="G198" s="64"/>
    </row>
    <row r="199" spans="1:7" x14ac:dyDescent="0.25">
      <c r="A199" s="48"/>
      <c r="B199" s="49"/>
      <c r="C199" s="164"/>
      <c r="D199" s="65"/>
      <c r="E199" s="3"/>
      <c r="F199" s="4"/>
      <c r="G199" s="64"/>
    </row>
    <row r="200" spans="1:7" ht="30" x14ac:dyDescent="0.25">
      <c r="A200" s="226">
        <v>48</v>
      </c>
      <c r="B200" s="49" t="s">
        <v>148</v>
      </c>
      <c r="C200" s="164" t="s">
        <v>272</v>
      </c>
      <c r="D200" s="13">
        <v>-3384</v>
      </c>
      <c r="E200" s="3">
        <v>21580018540</v>
      </c>
      <c r="F200" s="4" t="s">
        <v>273</v>
      </c>
    </row>
    <row r="201" spans="1:7" ht="15.75" x14ac:dyDescent="0.25">
      <c r="B201" s="49"/>
      <c r="C201" s="203"/>
      <c r="D201" s="13"/>
      <c r="E201" s="3"/>
      <c r="F201" s="4"/>
    </row>
    <row r="202" spans="1:7" ht="30" x14ac:dyDescent="0.25">
      <c r="A202" s="226">
        <v>50</v>
      </c>
      <c r="B202" s="49" t="s">
        <v>175</v>
      </c>
      <c r="C202" s="164" t="s">
        <v>274</v>
      </c>
      <c r="D202" s="13">
        <v>-2655</v>
      </c>
      <c r="E202" s="3">
        <v>2150018550</v>
      </c>
      <c r="F202" s="4" t="s">
        <v>275</v>
      </c>
    </row>
    <row r="203" spans="1:7" ht="15.75" x14ac:dyDescent="0.25">
      <c r="B203" s="49"/>
      <c r="C203" s="203"/>
      <c r="D203" s="13"/>
      <c r="E203" s="3"/>
      <c r="F203" s="4"/>
    </row>
    <row r="204" spans="1:7" ht="45" x14ac:dyDescent="0.25">
      <c r="A204" s="226">
        <v>51</v>
      </c>
      <c r="B204" s="198" t="s">
        <v>156</v>
      </c>
      <c r="C204" s="164" t="s">
        <v>276</v>
      </c>
      <c r="D204" s="13">
        <v>-10000</v>
      </c>
      <c r="E204" s="3">
        <v>2150018510</v>
      </c>
      <c r="F204" s="4" t="s">
        <v>234</v>
      </c>
    </row>
    <row r="205" spans="1:7" ht="15.75" x14ac:dyDescent="0.25">
      <c r="B205" s="49"/>
      <c r="C205" s="203"/>
      <c r="E205" s="3"/>
      <c r="F205" s="4"/>
    </row>
    <row r="206" spans="1:7" ht="45" x14ac:dyDescent="0.25">
      <c r="A206" s="226">
        <v>52</v>
      </c>
      <c r="B206" s="49" t="s">
        <v>146</v>
      </c>
      <c r="C206" s="165" t="s">
        <v>278</v>
      </c>
      <c r="D206" s="13">
        <v>-4000</v>
      </c>
      <c r="E206" s="3">
        <v>2150018090</v>
      </c>
      <c r="F206" s="4" t="s">
        <v>68</v>
      </c>
    </row>
    <row r="207" spans="1:7" ht="15.75" x14ac:dyDescent="0.25">
      <c r="B207" s="49"/>
      <c r="C207" s="203"/>
      <c r="D207" s="13"/>
      <c r="E207" s="3"/>
      <c r="F207" s="4"/>
    </row>
    <row r="208" spans="1:7" ht="60" x14ac:dyDescent="0.25">
      <c r="A208" s="226">
        <v>52</v>
      </c>
      <c r="B208" s="49" t="s">
        <v>146</v>
      </c>
      <c r="C208" s="165" t="s">
        <v>277</v>
      </c>
      <c r="D208" s="13">
        <v>-5000</v>
      </c>
      <c r="E208" s="3">
        <v>2150018500</v>
      </c>
      <c r="F208" s="4" t="s">
        <v>68</v>
      </c>
    </row>
    <row r="209" spans="1:9" x14ac:dyDescent="0.25">
      <c r="B209" s="198"/>
      <c r="C209" s="164"/>
      <c r="E209" s="3"/>
      <c r="F209" s="4"/>
    </row>
    <row r="210" spans="1:9" ht="45" x14ac:dyDescent="0.25">
      <c r="A210" s="226">
        <v>53</v>
      </c>
      <c r="B210" s="49" t="s">
        <v>146</v>
      </c>
      <c r="C210" s="165" t="s">
        <v>291</v>
      </c>
      <c r="D210" s="13">
        <v>-10000</v>
      </c>
      <c r="E210" s="3">
        <v>2150019030</v>
      </c>
      <c r="F210" s="4" t="s">
        <v>68</v>
      </c>
    </row>
    <row r="211" spans="1:9" x14ac:dyDescent="0.25">
      <c r="B211" s="49"/>
      <c r="C211" s="49"/>
      <c r="D211" s="13"/>
      <c r="E211" s="3"/>
      <c r="F211" s="4"/>
    </row>
    <row r="212" spans="1:9" ht="45" x14ac:dyDescent="0.25">
      <c r="A212" s="226">
        <v>54</v>
      </c>
      <c r="B212" s="49" t="s">
        <v>292</v>
      </c>
      <c r="C212" s="165" t="s">
        <v>293</v>
      </c>
      <c r="D212" s="13">
        <v>-18336</v>
      </c>
      <c r="E212" s="3">
        <v>2150019070</v>
      </c>
      <c r="F212" s="4" t="s">
        <v>177</v>
      </c>
    </row>
    <row r="213" spans="1:9" x14ac:dyDescent="0.25">
      <c r="B213" s="49"/>
      <c r="C213" s="165"/>
      <c r="D213" s="13"/>
      <c r="E213" s="3"/>
      <c r="F213" s="4"/>
    </row>
    <row r="214" spans="1:9" ht="30" x14ac:dyDescent="0.25">
      <c r="A214" s="226">
        <v>55</v>
      </c>
      <c r="B214" s="49" t="s">
        <v>265</v>
      </c>
      <c r="C214" s="165" t="s">
        <v>294</v>
      </c>
      <c r="D214" s="13">
        <v>-3300</v>
      </c>
      <c r="E214" s="3">
        <v>2150019090</v>
      </c>
      <c r="F214" s="4" t="s">
        <v>186</v>
      </c>
    </row>
    <row r="215" spans="1:9" x14ac:dyDescent="0.25">
      <c r="B215" s="49"/>
      <c r="C215" s="165"/>
      <c r="D215" s="13"/>
      <c r="E215" s="3"/>
      <c r="F215" s="4"/>
    </row>
    <row r="216" spans="1:9" ht="30" x14ac:dyDescent="0.25">
      <c r="A216" s="226">
        <v>56</v>
      </c>
      <c r="B216" s="49" t="s">
        <v>125</v>
      </c>
      <c r="C216" s="165" t="s">
        <v>295</v>
      </c>
      <c r="D216" s="13">
        <v>-10000</v>
      </c>
      <c r="E216" s="3">
        <v>2150019080</v>
      </c>
      <c r="F216" s="221" t="s">
        <v>65</v>
      </c>
    </row>
    <row r="217" spans="1:9" x14ac:dyDescent="0.25">
      <c r="B217" s="49"/>
      <c r="C217" s="165"/>
      <c r="D217" s="13"/>
      <c r="E217" s="3"/>
      <c r="F217" s="4"/>
    </row>
    <row r="218" spans="1:9" ht="45" x14ac:dyDescent="0.25">
      <c r="A218" s="226">
        <v>57</v>
      </c>
      <c r="B218" s="49" t="s">
        <v>296</v>
      </c>
      <c r="C218" s="165" t="s">
        <v>297</v>
      </c>
      <c r="D218" s="13">
        <v>-24084</v>
      </c>
      <c r="E218" s="3"/>
      <c r="F218" s="4"/>
    </row>
    <row r="219" spans="1:9" x14ac:dyDescent="0.25">
      <c r="B219" s="49"/>
      <c r="C219" s="165"/>
      <c r="D219" s="13"/>
      <c r="E219" s="3"/>
      <c r="F219" s="4"/>
    </row>
    <row r="220" spans="1:9" ht="30" x14ac:dyDescent="0.25">
      <c r="A220" s="226">
        <v>58</v>
      </c>
      <c r="B220" s="49" t="s">
        <v>265</v>
      </c>
      <c r="C220" s="165" t="s">
        <v>300</v>
      </c>
      <c r="D220" s="13">
        <v>-2700</v>
      </c>
      <c r="E220" s="3">
        <v>2150019780</v>
      </c>
      <c r="F220" s="4" t="s">
        <v>186</v>
      </c>
    </row>
    <row r="221" spans="1:9" x14ac:dyDescent="0.25">
      <c r="B221" s="49"/>
      <c r="C221" s="49"/>
      <c r="D221" s="13"/>
      <c r="E221" s="3"/>
      <c r="F221" s="4"/>
    </row>
    <row r="222" spans="1:9" s="22" customFormat="1" ht="13.5" customHeight="1" x14ac:dyDescent="0.25">
      <c r="A222" s="231"/>
      <c r="B222" s="81"/>
      <c r="C222" s="81"/>
      <c r="D222" s="82"/>
      <c r="E222" s="227"/>
      <c r="F222" s="110"/>
      <c r="G222" s="84"/>
      <c r="H222" s="84"/>
      <c r="I222" s="84"/>
    </row>
    <row r="223" spans="1:9" s="15" customFormat="1" ht="13.5" customHeight="1" x14ac:dyDescent="0.25">
      <c r="A223" s="232"/>
      <c r="B223" s="85"/>
      <c r="C223" s="86" t="s">
        <v>33</v>
      </c>
      <c r="D223" s="204">
        <f>SUM(D192:D222)</f>
        <v>-113016</v>
      </c>
      <c r="E223" s="228"/>
      <c r="F223" s="96"/>
      <c r="G223" s="87"/>
      <c r="H223" s="87"/>
      <c r="I223" s="87"/>
    </row>
    <row r="224" spans="1:9" x14ac:dyDescent="0.25">
      <c r="A224" s="229"/>
      <c r="B224"/>
      <c r="C224"/>
      <c r="D224"/>
      <c r="E224" s="88"/>
    </row>
    <row r="225" spans="4:6" x14ac:dyDescent="0.25">
      <c r="D225" s="13"/>
      <c r="E225" s="220"/>
      <c r="F225" s="221"/>
    </row>
    <row r="226" spans="4:6" x14ac:dyDescent="0.25">
      <c r="D226" s="13"/>
    </row>
    <row r="227" spans="4:6" x14ac:dyDescent="0.25">
      <c r="D227" s="13"/>
    </row>
    <row r="228" spans="4:6" x14ac:dyDescent="0.25">
      <c r="D228" s="13"/>
    </row>
    <row r="229" spans="4:6" x14ac:dyDescent="0.25">
      <c r="D229" s="13"/>
    </row>
    <row r="230" spans="4:6" x14ac:dyDescent="0.25">
      <c r="D230" s="13"/>
    </row>
    <row r="231" spans="4:6" x14ac:dyDescent="0.25">
      <c r="D231" s="13"/>
    </row>
    <row r="232" spans="4:6" x14ac:dyDescent="0.25">
      <c r="D232" s="13"/>
    </row>
    <row r="233" spans="4:6" x14ac:dyDescent="0.25">
      <c r="D233" s="13"/>
    </row>
    <row r="234" spans="4:6" x14ac:dyDescent="0.25">
      <c r="D234" s="13"/>
    </row>
    <row r="235" spans="4:6" x14ac:dyDescent="0.25">
      <c r="D235" s="13"/>
    </row>
    <row r="236" spans="4:6" x14ac:dyDescent="0.25">
      <c r="D236" s="13"/>
    </row>
    <row r="237" spans="4:6" x14ac:dyDescent="0.25">
      <c r="D237" s="13"/>
    </row>
    <row r="238" spans="4:6" x14ac:dyDescent="0.25">
      <c r="D238" s="13"/>
    </row>
    <row r="239" spans="4:6" x14ac:dyDescent="0.25">
      <c r="D239" s="13"/>
    </row>
    <row r="240" spans="4:6" x14ac:dyDescent="0.25">
      <c r="D240" s="13"/>
    </row>
    <row r="241" spans="4:4" x14ac:dyDescent="0.25">
      <c r="D241" s="13"/>
    </row>
    <row r="242" spans="4:4" x14ac:dyDescent="0.25">
      <c r="D242" s="13"/>
    </row>
    <row r="243" spans="4:4" x14ac:dyDescent="0.25">
      <c r="D243" s="13"/>
    </row>
    <row r="244" spans="4:4" x14ac:dyDescent="0.25">
      <c r="D244" s="13"/>
    </row>
    <row r="245" spans="4:4" x14ac:dyDescent="0.25">
      <c r="D245" s="13"/>
    </row>
    <row r="246" spans="4:4" x14ac:dyDescent="0.25">
      <c r="D246" s="13"/>
    </row>
    <row r="247" spans="4:4" x14ac:dyDescent="0.25">
      <c r="D247" s="13"/>
    </row>
    <row r="248" spans="4:4" x14ac:dyDescent="0.25">
      <c r="D248" s="13"/>
    </row>
    <row r="249" spans="4:4" x14ac:dyDescent="0.25">
      <c r="D249" s="13"/>
    </row>
    <row r="250" spans="4:4" x14ac:dyDescent="0.25">
      <c r="D250" s="13"/>
    </row>
    <row r="251" spans="4:4" x14ac:dyDescent="0.25">
      <c r="D251" s="13"/>
    </row>
    <row r="252" spans="4:4" x14ac:dyDescent="0.25">
      <c r="D252" s="13"/>
    </row>
    <row r="253" spans="4:4" x14ac:dyDescent="0.25">
      <c r="D253" s="13"/>
    </row>
    <row r="254" spans="4:4" x14ac:dyDescent="0.25">
      <c r="D254" s="13"/>
    </row>
    <row r="255" spans="4:4" x14ac:dyDescent="0.25">
      <c r="D255" s="13"/>
    </row>
  </sheetData>
  <mergeCells count="1">
    <mergeCell ref="A1:C1"/>
  </mergeCells>
  <hyperlinks>
    <hyperlink ref="C17" r:id="rId1"/>
    <hyperlink ref="C15" r:id="rId2"/>
    <hyperlink ref="C19" r:id="rId3"/>
    <hyperlink ref="C21" r:id="rId4"/>
    <hyperlink ref="C25" r:id="rId5"/>
    <hyperlink ref="C27" r:id="rId6"/>
    <hyperlink ref="C29" r:id="rId7"/>
    <hyperlink ref="C33" r:id="rId8"/>
    <hyperlink ref="C31" r:id="rId9"/>
    <hyperlink ref="C37" r:id="rId10"/>
    <hyperlink ref="C39" r:id="rId11"/>
    <hyperlink ref="C35" r:id="rId12"/>
    <hyperlink ref="C44" r:id="rId13"/>
    <hyperlink ref="C46" r:id="rId14"/>
    <hyperlink ref="C52" r:id="rId15"/>
    <hyperlink ref="C50" r:id="rId16"/>
    <hyperlink ref="C48" r:id="rId17"/>
    <hyperlink ref="C59" r:id="rId18"/>
    <hyperlink ref="C57" r:id="rId19"/>
    <hyperlink ref="C63" r:id="rId20"/>
    <hyperlink ref="C61" r:id="rId21"/>
    <hyperlink ref="C67" r:id="rId22"/>
    <hyperlink ref="C65" r:id="rId23"/>
    <hyperlink ref="C73" r:id="rId24"/>
    <hyperlink ref="C75" r:id="rId25"/>
    <hyperlink ref="C77" r:id="rId26"/>
    <hyperlink ref="C79" r:id="rId27"/>
    <hyperlink ref="C85" r:id="rId28"/>
    <hyperlink ref="C87" r:id="rId29"/>
    <hyperlink ref="C89" r:id="rId30"/>
    <hyperlink ref="C91" r:id="rId31"/>
    <hyperlink ref="C93" r:id="rId32"/>
    <hyperlink ref="C95" r:id="rId33"/>
    <hyperlink ref="C101" r:id="rId34"/>
    <hyperlink ref="C97" r:id="rId35"/>
    <hyperlink ref="C99" r:id="rId36"/>
    <hyperlink ref="C103" r:id="rId37"/>
    <hyperlink ref="C117" r:id="rId38"/>
    <hyperlink ref="C119" r:id="rId39"/>
    <hyperlink ref="C121" r:id="rId40"/>
    <hyperlink ref="C112" r:id="rId41"/>
    <hyperlink ref="C110" r:id="rId42"/>
    <hyperlink ref="C108" r:id="rId43"/>
    <hyperlink ref="C125" r:id="rId44"/>
    <hyperlink ref="C123" r:id="rId45"/>
    <hyperlink ref="C127" r:id="rId46"/>
    <hyperlink ref="C131" r:id="rId47"/>
    <hyperlink ref="C129" r:id="rId48"/>
    <hyperlink ref="C133" r:id="rId49"/>
    <hyperlink ref="C137" r:id="rId50"/>
    <hyperlink ref="C139" r:id="rId51"/>
    <hyperlink ref="C141" r:id="rId52"/>
    <hyperlink ref="C143" r:id="rId53" display="https://oigusaktid.tallinn.ee/?id=3001&amp;aktid=131764&amp;fd=1&amp;leht=1&amp;q_sort=elex_akt.akt_vkp"/>
    <hyperlink ref="C144" r:id="rId54"/>
    <hyperlink ref="C147" r:id="rId55"/>
    <hyperlink ref="C146" r:id="rId56"/>
    <hyperlink ref="C151" r:id="rId57"/>
    <hyperlink ref="C149" r:id="rId58"/>
    <hyperlink ref="C157" r:id="rId59"/>
    <hyperlink ref="C159" r:id="rId60"/>
    <hyperlink ref="C168" r:id="rId61"/>
    <hyperlink ref="C166" r:id="rId62"/>
    <hyperlink ref="C170" r:id="rId63"/>
    <hyperlink ref="C161" r:id="rId64"/>
    <hyperlink ref="C163" r:id="rId65"/>
    <hyperlink ref="C165" r:id="rId66"/>
    <hyperlink ref="C172" r:id="rId67"/>
    <hyperlink ref="C174" r:id="rId68"/>
    <hyperlink ref="C176" r:id="rId69"/>
    <hyperlink ref="C178" r:id="rId70"/>
    <hyperlink ref="C182" r:id="rId71"/>
    <hyperlink ref="C184" r:id="rId72"/>
    <hyperlink ref="C186" r:id="rId73"/>
    <hyperlink ref="C188" r:id="rId74"/>
    <hyperlink ref="C192" r:id="rId75"/>
    <hyperlink ref="C194" r:id="rId76"/>
    <hyperlink ref="C206" r:id="rId77"/>
    <hyperlink ref="C208" r:id="rId78"/>
    <hyperlink ref="C204" r:id="rId79"/>
    <hyperlink ref="C196" r:id="rId80"/>
    <hyperlink ref="C198" r:id="rId81"/>
    <hyperlink ref="C200" r:id="rId82"/>
    <hyperlink ref="C202" r:id="rId83"/>
    <hyperlink ref="C210" r:id="rId84"/>
    <hyperlink ref="C212" r:id="rId85"/>
    <hyperlink ref="C214" r:id="rId86"/>
    <hyperlink ref="C216" r:id="rId87"/>
    <hyperlink ref="C218" r:id="rId88"/>
    <hyperlink ref="C220" r:id="rId89"/>
  </hyperlinks>
  <printOptions gridLines="1"/>
  <pageMargins left="0.78740157480314965" right="0.78740157480314965" top="0.78740157480314965" bottom="0.78740157480314965" header="0.31496062992125984" footer="0.31496062992125984"/>
  <pageSetup paperSize="9" scale="85" orientation="portrait" r:id="rId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161"/>
  <sheetViews>
    <sheetView zoomScaleNormal="100" workbookViewId="0">
      <selection sqref="A1:D1"/>
    </sheetView>
  </sheetViews>
  <sheetFormatPr defaultRowHeight="15" x14ac:dyDescent="0.25"/>
  <cols>
    <col min="1" max="1" width="4.5703125" style="22" customWidth="1"/>
    <col min="2" max="2" width="17.28515625" style="12" customWidth="1"/>
    <col min="3" max="3" width="64.5703125" style="12" customWidth="1"/>
    <col min="4" max="4" width="13" style="13" customWidth="1"/>
    <col min="5" max="5" width="14.42578125" style="12" customWidth="1"/>
    <col min="6" max="6" width="13.42578125" style="12" customWidth="1"/>
    <col min="7" max="7" width="5.7109375" style="12" customWidth="1"/>
    <col min="8" max="256" width="9.140625" style="12"/>
    <col min="257" max="257" width="4.5703125" style="12" customWidth="1"/>
    <col min="258" max="258" width="17.28515625" style="12" customWidth="1"/>
    <col min="259" max="259" width="64.5703125" style="12" customWidth="1"/>
    <col min="260" max="260" width="13" style="12" customWidth="1"/>
    <col min="261" max="262" width="0" style="12" hidden="1" customWidth="1"/>
    <col min="263" max="263" width="5.7109375" style="12" customWidth="1"/>
    <col min="264" max="512" width="9.140625" style="12"/>
    <col min="513" max="513" width="4.5703125" style="12" customWidth="1"/>
    <col min="514" max="514" width="17.28515625" style="12" customWidth="1"/>
    <col min="515" max="515" width="64.5703125" style="12" customWidth="1"/>
    <col min="516" max="516" width="13" style="12" customWidth="1"/>
    <col min="517" max="518" width="0" style="12" hidden="1" customWidth="1"/>
    <col min="519" max="519" width="5.7109375" style="12" customWidth="1"/>
    <col min="520" max="768" width="9.140625" style="12"/>
    <col min="769" max="769" width="4.5703125" style="12" customWidth="1"/>
    <col min="770" max="770" width="17.28515625" style="12" customWidth="1"/>
    <col min="771" max="771" width="64.5703125" style="12" customWidth="1"/>
    <col min="772" max="772" width="13" style="12" customWidth="1"/>
    <col min="773" max="774" width="0" style="12" hidden="1" customWidth="1"/>
    <col min="775" max="775" width="5.7109375" style="12" customWidth="1"/>
    <col min="776" max="1024" width="9.140625" style="12"/>
    <col min="1025" max="1025" width="4.5703125" style="12" customWidth="1"/>
    <col min="1026" max="1026" width="17.28515625" style="12" customWidth="1"/>
    <col min="1027" max="1027" width="64.5703125" style="12" customWidth="1"/>
    <col min="1028" max="1028" width="13" style="12" customWidth="1"/>
    <col min="1029" max="1030" width="0" style="12" hidden="1" customWidth="1"/>
    <col min="1031" max="1031" width="5.7109375" style="12" customWidth="1"/>
    <col min="1032" max="1280" width="9.140625" style="12"/>
    <col min="1281" max="1281" width="4.5703125" style="12" customWidth="1"/>
    <col min="1282" max="1282" width="17.28515625" style="12" customWidth="1"/>
    <col min="1283" max="1283" width="64.5703125" style="12" customWidth="1"/>
    <col min="1284" max="1284" width="13" style="12" customWidth="1"/>
    <col min="1285" max="1286" width="0" style="12" hidden="1" customWidth="1"/>
    <col min="1287" max="1287" width="5.7109375" style="12" customWidth="1"/>
    <col min="1288" max="1536" width="9.140625" style="12"/>
    <col min="1537" max="1537" width="4.5703125" style="12" customWidth="1"/>
    <col min="1538" max="1538" width="17.28515625" style="12" customWidth="1"/>
    <col min="1539" max="1539" width="64.5703125" style="12" customWidth="1"/>
    <col min="1540" max="1540" width="13" style="12" customWidth="1"/>
    <col min="1541" max="1542" width="0" style="12" hidden="1" customWidth="1"/>
    <col min="1543" max="1543" width="5.7109375" style="12" customWidth="1"/>
    <col min="1544" max="1792" width="9.140625" style="12"/>
    <col min="1793" max="1793" width="4.5703125" style="12" customWidth="1"/>
    <col min="1794" max="1794" width="17.28515625" style="12" customWidth="1"/>
    <col min="1795" max="1795" width="64.5703125" style="12" customWidth="1"/>
    <col min="1796" max="1796" width="13" style="12" customWidth="1"/>
    <col min="1797" max="1798" width="0" style="12" hidden="1" customWidth="1"/>
    <col min="1799" max="1799" width="5.7109375" style="12" customWidth="1"/>
    <col min="1800" max="2048" width="9.140625" style="12"/>
    <col min="2049" max="2049" width="4.5703125" style="12" customWidth="1"/>
    <col min="2050" max="2050" width="17.28515625" style="12" customWidth="1"/>
    <col min="2051" max="2051" width="64.5703125" style="12" customWidth="1"/>
    <col min="2052" max="2052" width="13" style="12" customWidth="1"/>
    <col min="2053" max="2054" width="0" style="12" hidden="1" customWidth="1"/>
    <col min="2055" max="2055" width="5.7109375" style="12" customWidth="1"/>
    <col min="2056" max="2304" width="9.140625" style="12"/>
    <col min="2305" max="2305" width="4.5703125" style="12" customWidth="1"/>
    <col min="2306" max="2306" width="17.28515625" style="12" customWidth="1"/>
    <col min="2307" max="2307" width="64.5703125" style="12" customWidth="1"/>
    <col min="2308" max="2308" width="13" style="12" customWidth="1"/>
    <col min="2309" max="2310" width="0" style="12" hidden="1" customWidth="1"/>
    <col min="2311" max="2311" width="5.7109375" style="12" customWidth="1"/>
    <col min="2312" max="2560" width="9.140625" style="12"/>
    <col min="2561" max="2561" width="4.5703125" style="12" customWidth="1"/>
    <col min="2562" max="2562" width="17.28515625" style="12" customWidth="1"/>
    <col min="2563" max="2563" width="64.5703125" style="12" customWidth="1"/>
    <col min="2564" max="2564" width="13" style="12" customWidth="1"/>
    <col min="2565" max="2566" width="0" style="12" hidden="1" customWidth="1"/>
    <col min="2567" max="2567" width="5.7109375" style="12" customWidth="1"/>
    <col min="2568" max="2816" width="9.140625" style="12"/>
    <col min="2817" max="2817" width="4.5703125" style="12" customWidth="1"/>
    <col min="2818" max="2818" width="17.28515625" style="12" customWidth="1"/>
    <col min="2819" max="2819" width="64.5703125" style="12" customWidth="1"/>
    <col min="2820" max="2820" width="13" style="12" customWidth="1"/>
    <col min="2821" max="2822" width="0" style="12" hidden="1" customWidth="1"/>
    <col min="2823" max="2823" width="5.7109375" style="12" customWidth="1"/>
    <col min="2824" max="3072" width="9.140625" style="12"/>
    <col min="3073" max="3073" width="4.5703125" style="12" customWidth="1"/>
    <col min="3074" max="3074" width="17.28515625" style="12" customWidth="1"/>
    <col min="3075" max="3075" width="64.5703125" style="12" customWidth="1"/>
    <col min="3076" max="3076" width="13" style="12" customWidth="1"/>
    <col min="3077" max="3078" width="0" style="12" hidden="1" customWidth="1"/>
    <col min="3079" max="3079" width="5.7109375" style="12" customWidth="1"/>
    <col min="3080" max="3328" width="9.140625" style="12"/>
    <col min="3329" max="3329" width="4.5703125" style="12" customWidth="1"/>
    <col min="3330" max="3330" width="17.28515625" style="12" customWidth="1"/>
    <col min="3331" max="3331" width="64.5703125" style="12" customWidth="1"/>
    <col min="3332" max="3332" width="13" style="12" customWidth="1"/>
    <col min="3333" max="3334" width="0" style="12" hidden="1" customWidth="1"/>
    <col min="3335" max="3335" width="5.7109375" style="12" customWidth="1"/>
    <col min="3336" max="3584" width="9.140625" style="12"/>
    <col min="3585" max="3585" width="4.5703125" style="12" customWidth="1"/>
    <col min="3586" max="3586" width="17.28515625" style="12" customWidth="1"/>
    <col min="3587" max="3587" width="64.5703125" style="12" customWidth="1"/>
    <col min="3588" max="3588" width="13" style="12" customWidth="1"/>
    <col min="3589" max="3590" width="0" style="12" hidden="1" customWidth="1"/>
    <col min="3591" max="3591" width="5.7109375" style="12" customWidth="1"/>
    <col min="3592" max="3840" width="9.140625" style="12"/>
    <col min="3841" max="3841" width="4.5703125" style="12" customWidth="1"/>
    <col min="3842" max="3842" width="17.28515625" style="12" customWidth="1"/>
    <col min="3843" max="3843" width="64.5703125" style="12" customWidth="1"/>
    <col min="3844" max="3844" width="13" style="12" customWidth="1"/>
    <col min="3845" max="3846" width="0" style="12" hidden="1" customWidth="1"/>
    <col min="3847" max="3847" width="5.7109375" style="12" customWidth="1"/>
    <col min="3848" max="4096" width="9.140625" style="12"/>
    <col min="4097" max="4097" width="4.5703125" style="12" customWidth="1"/>
    <col min="4098" max="4098" width="17.28515625" style="12" customWidth="1"/>
    <col min="4099" max="4099" width="64.5703125" style="12" customWidth="1"/>
    <col min="4100" max="4100" width="13" style="12" customWidth="1"/>
    <col min="4101" max="4102" width="0" style="12" hidden="1" customWidth="1"/>
    <col min="4103" max="4103" width="5.7109375" style="12" customWidth="1"/>
    <col min="4104" max="4352" width="9.140625" style="12"/>
    <col min="4353" max="4353" width="4.5703125" style="12" customWidth="1"/>
    <col min="4354" max="4354" width="17.28515625" style="12" customWidth="1"/>
    <col min="4355" max="4355" width="64.5703125" style="12" customWidth="1"/>
    <col min="4356" max="4356" width="13" style="12" customWidth="1"/>
    <col min="4357" max="4358" width="0" style="12" hidden="1" customWidth="1"/>
    <col min="4359" max="4359" width="5.7109375" style="12" customWidth="1"/>
    <col min="4360" max="4608" width="9.140625" style="12"/>
    <col min="4609" max="4609" width="4.5703125" style="12" customWidth="1"/>
    <col min="4610" max="4610" width="17.28515625" style="12" customWidth="1"/>
    <col min="4611" max="4611" width="64.5703125" style="12" customWidth="1"/>
    <col min="4612" max="4612" width="13" style="12" customWidth="1"/>
    <col min="4613" max="4614" width="0" style="12" hidden="1" customWidth="1"/>
    <col min="4615" max="4615" width="5.7109375" style="12" customWidth="1"/>
    <col min="4616" max="4864" width="9.140625" style="12"/>
    <col min="4865" max="4865" width="4.5703125" style="12" customWidth="1"/>
    <col min="4866" max="4866" width="17.28515625" style="12" customWidth="1"/>
    <col min="4867" max="4867" width="64.5703125" style="12" customWidth="1"/>
    <col min="4868" max="4868" width="13" style="12" customWidth="1"/>
    <col min="4869" max="4870" width="0" style="12" hidden="1" customWidth="1"/>
    <col min="4871" max="4871" width="5.7109375" style="12" customWidth="1"/>
    <col min="4872" max="5120" width="9.140625" style="12"/>
    <col min="5121" max="5121" width="4.5703125" style="12" customWidth="1"/>
    <col min="5122" max="5122" width="17.28515625" style="12" customWidth="1"/>
    <col min="5123" max="5123" width="64.5703125" style="12" customWidth="1"/>
    <col min="5124" max="5124" width="13" style="12" customWidth="1"/>
    <col min="5125" max="5126" width="0" style="12" hidden="1" customWidth="1"/>
    <col min="5127" max="5127" width="5.7109375" style="12" customWidth="1"/>
    <col min="5128" max="5376" width="9.140625" style="12"/>
    <col min="5377" max="5377" width="4.5703125" style="12" customWidth="1"/>
    <col min="5378" max="5378" width="17.28515625" style="12" customWidth="1"/>
    <col min="5379" max="5379" width="64.5703125" style="12" customWidth="1"/>
    <col min="5380" max="5380" width="13" style="12" customWidth="1"/>
    <col min="5381" max="5382" width="0" style="12" hidden="1" customWidth="1"/>
    <col min="5383" max="5383" width="5.7109375" style="12" customWidth="1"/>
    <col min="5384" max="5632" width="9.140625" style="12"/>
    <col min="5633" max="5633" width="4.5703125" style="12" customWidth="1"/>
    <col min="5634" max="5634" width="17.28515625" style="12" customWidth="1"/>
    <col min="5635" max="5635" width="64.5703125" style="12" customWidth="1"/>
    <col min="5636" max="5636" width="13" style="12" customWidth="1"/>
    <col min="5637" max="5638" width="0" style="12" hidden="1" customWidth="1"/>
    <col min="5639" max="5639" width="5.7109375" style="12" customWidth="1"/>
    <col min="5640" max="5888" width="9.140625" style="12"/>
    <col min="5889" max="5889" width="4.5703125" style="12" customWidth="1"/>
    <col min="5890" max="5890" width="17.28515625" style="12" customWidth="1"/>
    <col min="5891" max="5891" width="64.5703125" style="12" customWidth="1"/>
    <col min="5892" max="5892" width="13" style="12" customWidth="1"/>
    <col min="5893" max="5894" width="0" style="12" hidden="1" customWidth="1"/>
    <col min="5895" max="5895" width="5.7109375" style="12" customWidth="1"/>
    <col min="5896" max="6144" width="9.140625" style="12"/>
    <col min="6145" max="6145" width="4.5703125" style="12" customWidth="1"/>
    <col min="6146" max="6146" width="17.28515625" style="12" customWidth="1"/>
    <col min="6147" max="6147" width="64.5703125" style="12" customWidth="1"/>
    <col min="6148" max="6148" width="13" style="12" customWidth="1"/>
    <col min="6149" max="6150" width="0" style="12" hidden="1" customWidth="1"/>
    <col min="6151" max="6151" width="5.7109375" style="12" customWidth="1"/>
    <col min="6152" max="6400" width="9.140625" style="12"/>
    <col min="6401" max="6401" width="4.5703125" style="12" customWidth="1"/>
    <col min="6402" max="6402" width="17.28515625" style="12" customWidth="1"/>
    <col min="6403" max="6403" width="64.5703125" style="12" customWidth="1"/>
    <col min="6404" max="6404" width="13" style="12" customWidth="1"/>
    <col min="6405" max="6406" width="0" style="12" hidden="1" customWidth="1"/>
    <col min="6407" max="6407" width="5.7109375" style="12" customWidth="1"/>
    <col min="6408" max="6656" width="9.140625" style="12"/>
    <col min="6657" max="6657" width="4.5703125" style="12" customWidth="1"/>
    <col min="6658" max="6658" width="17.28515625" style="12" customWidth="1"/>
    <col min="6659" max="6659" width="64.5703125" style="12" customWidth="1"/>
    <col min="6660" max="6660" width="13" style="12" customWidth="1"/>
    <col min="6661" max="6662" width="0" style="12" hidden="1" customWidth="1"/>
    <col min="6663" max="6663" width="5.7109375" style="12" customWidth="1"/>
    <col min="6664" max="6912" width="9.140625" style="12"/>
    <col min="6913" max="6913" width="4.5703125" style="12" customWidth="1"/>
    <col min="6914" max="6914" width="17.28515625" style="12" customWidth="1"/>
    <col min="6915" max="6915" width="64.5703125" style="12" customWidth="1"/>
    <col min="6916" max="6916" width="13" style="12" customWidth="1"/>
    <col min="6917" max="6918" width="0" style="12" hidden="1" customWidth="1"/>
    <col min="6919" max="6919" width="5.7109375" style="12" customWidth="1"/>
    <col min="6920" max="7168" width="9.140625" style="12"/>
    <col min="7169" max="7169" width="4.5703125" style="12" customWidth="1"/>
    <col min="7170" max="7170" width="17.28515625" style="12" customWidth="1"/>
    <col min="7171" max="7171" width="64.5703125" style="12" customWidth="1"/>
    <col min="7172" max="7172" width="13" style="12" customWidth="1"/>
    <col min="7173" max="7174" width="0" style="12" hidden="1" customWidth="1"/>
    <col min="7175" max="7175" width="5.7109375" style="12" customWidth="1"/>
    <col min="7176" max="7424" width="9.140625" style="12"/>
    <col min="7425" max="7425" width="4.5703125" style="12" customWidth="1"/>
    <col min="7426" max="7426" width="17.28515625" style="12" customWidth="1"/>
    <col min="7427" max="7427" width="64.5703125" style="12" customWidth="1"/>
    <col min="7428" max="7428" width="13" style="12" customWidth="1"/>
    <col min="7429" max="7430" width="0" style="12" hidden="1" customWidth="1"/>
    <col min="7431" max="7431" width="5.7109375" style="12" customWidth="1"/>
    <col min="7432" max="7680" width="9.140625" style="12"/>
    <col min="7681" max="7681" width="4.5703125" style="12" customWidth="1"/>
    <col min="7682" max="7682" width="17.28515625" style="12" customWidth="1"/>
    <col min="7683" max="7683" width="64.5703125" style="12" customWidth="1"/>
    <col min="7684" max="7684" width="13" style="12" customWidth="1"/>
    <col min="7685" max="7686" width="0" style="12" hidden="1" customWidth="1"/>
    <col min="7687" max="7687" width="5.7109375" style="12" customWidth="1"/>
    <col min="7688" max="7936" width="9.140625" style="12"/>
    <col min="7937" max="7937" width="4.5703125" style="12" customWidth="1"/>
    <col min="7938" max="7938" width="17.28515625" style="12" customWidth="1"/>
    <col min="7939" max="7939" width="64.5703125" style="12" customWidth="1"/>
    <col min="7940" max="7940" width="13" style="12" customWidth="1"/>
    <col min="7941" max="7942" width="0" style="12" hidden="1" customWidth="1"/>
    <col min="7943" max="7943" width="5.7109375" style="12" customWidth="1"/>
    <col min="7944" max="8192" width="9.140625" style="12"/>
    <col min="8193" max="8193" width="4.5703125" style="12" customWidth="1"/>
    <col min="8194" max="8194" width="17.28515625" style="12" customWidth="1"/>
    <col min="8195" max="8195" width="64.5703125" style="12" customWidth="1"/>
    <col min="8196" max="8196" width="13" style="12" customWidth="1"/>
    <col min="8197" max="8198" width="0" style="12" hidden="1" customWidth="1"/>
    <col min="8199" max="8199" width="5.7109375" style="12" customWidth="1"/>
    <col min="8200" max="8448" width="9.140625" style="12"/>
    <col min="8449" max="8449" width="4.5703125" style="12" customWidth="1"/>
    <col min="8450" max="8450" width="17.28515625" style="12" customWidth="1"/>
    <col min="8451" max="8451" width="64.5703125" style="12" customWidth="1"/>
    <col min="8452" max="8452" width="13" style="12" customWidth="1"/>
    <col min="8453" max="8454" width="0" style="12" hidden="1" customWidth="1"/>
    <col min="8455" max="8455" width="5.7109375" style="12" customWidth="1"/>
    <col min="8456" max="8704" width="9.140625" style="12"/>
    <col min="8705" max="8705" width="4.5703125" style="12" customWidth="1"/>
    <col min="8706" max="8706" width="17.28515625" style="12" customWidth="1"/>
    <col min="8707" max="8707" width="64.5703125" style="12" customWidth="1"/>
    <col min="8708" max="8708" width="13" style="12" customWidth="1"/>
    <col min="8709" max="8710" width="0" style="12" hidden="1" customWidth="1"/>
    <col min="8711" max="8711" width="5.7109375" style="12" customWidth="1"/>
    <col min="8712" max="8960" width="9.140625" style="12"/>
    <col min="8961" max="8961" width="4.5703125" style="12" customWidth="1"/>
    <col min="8962" max="8962" width="17.28515625" style="12" customWidth="1"/>
    <col min="8963" max="8963" width="64.5703125" style="12" customWidth="1"/>
    <col min="8964" max="8964" width="13" style="12" customWidth="1"/>
    <col min="8965" max="8966" width="0" style="12" hidden="1" customWidth="1"/>
    <col min="8967" max="8967" width="5.7109375" style="12" customWidth="1"/>
    <col min="8968" max="9216" width="9.140625" style="12"/>
    <col min="9217" max="9217" width="4.5703125" style="12" customWidth="1"/>
    <col min="9218" max="9218" width="17.28515625" style="12" customWidth="1"/>
    <col min="9219" max="9219" width="64.5703125" style="12" customWidth="1"/>
    <col min="9220" max="9220" width="13" style="12" customWidth="1"/>
    <col min="9221" max="9222" width="0" style="12" hidden="1" customWidth="1"/>
    <col min="9223" max="9223" width="5.7109375" style="12" customWidth="1"/>
    <col min="9224" max="9472" width="9.140625" style="12"/>
    <col min="9473" max="9473" width="4.5703125" style="12" customWidth="1"/>
    <col min="9474" max="9474" width="17.28515625" style="12" customWidth="1"/>
    <col min="9475" max="9475" width="64.5703125" style="12" customWidth="1"/>
    <col min="9476" max="9476" width="13" style="12" customWidth="1"/>
    <col min="9477" max="9478" width="0" style="12" hidden="1" customWidth="1"/>
    <col min="9479" max="9479" width="5.7109375" style="12" customWidth="1"/>
    <col min="9480" max="9728" width="9.140625" style="12"/>
    <col min="9729" max="9729" width="4.5703125" style="12" customWidth="1"/>
    <col min="9730" max="9730" width="17.28515625" style="12" customWidth="1"/>
    <col min="9731" max="9731" width="64.5703125" style="12" customWidth="1"/>
    <col min="9732" max="9732" width="13" style="12" customWidth="1"/>
    <col min="9733" max="9734" width="0" style="12" hidden="1" customWidth="1"/>
    <col min="9735" max="9735" width="5.7109375" style="12" customWidth="1"/>
    <col min="9736" max="9984" width="9.140625" style="12"/>
    <col min="9985" max="9985" width="4.5703125" style="12" customWidth="1"/>
    <col min="9986" max="9986" width="17.28515625" style="12" customWidth="1"/>
    <col min="9987" max="9987" width="64.5703125" style="12" customWidth="1"/>
    <col min="9988" max="9988" width="13" style="12" customWidth="1"/>
    <col min="9989" max="9990" width="0" style="12" hidden="1" customWidth="1"/>
    <col min="9991" max="9991" width="5.7109375" style="12" customWidth="1"/>
    <col min="9992" max="10240" width="9.140625" style="12"/>
    <col min="10241" max="10241" width="4.5703125" style="12" customWidth="1"/>
    <col min="10242" max="10242" width="17.28515625" style="12" customWidth="1"/>
    <col min="10243" max="10243" width="64.5703125" style="12" customWidth="1"/>
    <col min="10244" max="10244" width="13" style="12" customWidth="1"/>
    <col min="10245" max="10246" width="0" style="12" hidden="1" customWidth="1"/>
    <col min="10247" max="10247" width="5.7109375" style="12" customWidth="1"/>
    <col min="10248" max="10496" width="9.140625" style="12"/>
    <col min="10497" max="10497" width="4.5703125" style="12" customWidth="1"/>
    <col min="10498" max="10498" width="17.28515625" style="12" customWidth="1"/>
    <col min="10499" max="10499" width="64.5703125" style="12" customWidth="1"/>
    <col min="10500" max="10500" width="13" style="12" customWidth="1"/>
    <col min="10501" max="10502" width="0" style="12" hidden="1" customWidth="1"/>
    <col min="10503" max="10503" width="5.7109375" style="12" customWidth="1"/>
    <col min="10504" max="10752" width="9.140625" style="12"/>
    <col min="10753" max="10753" width="4.5703125" style="12" customWidth="1"/>
    <col min="10754" max="10754" width="17.28515625" style="12" customWidth="1"/>
    <col min="10755" max="10755" width="64.5703125" style="12" customWidth="1"/>
    <col min="10756" max="10756" width="13" style="12" customWidth="1"/>
    <col min="10757" max="10758" width="0" style="12" hidden="1" customWidth="1"/>
    <col min="10759" max="10759" width="5.7109375" style="12" customWidth="1"/>
    <col min="10760" max="11008" width="9.140625" style="12"/>
    <col min="11009" max="11009" width="4.5703125" style="12" customWidth="1"/>
    <col min="11010" max="11010" width="17.28515625" style="12" customWidth="1"/>
    <col min="11011" max="11011" width="64.5703125" style="12" customWidth="1"/>
    <col min="11012" max="11012" width="13" style="12" customWidth="1"/>
    <col min="11013" max="11014" width="0" style="12" hidden="1" customWidth="1"/>
    <col min="11015" max="11015" width="5.7109375" style="12" customWidth="1"/>
    <col min="11016" max="11264" width="9.140625" style="12"/>
    <col min="11265" max="11265" width="4.5703125" style="12" customWidth="1"/>
    <col min="11266" max="11266" width="17.28515625" style="12" customWidth="1"/>
    <col min="11267" max="11267" width="64.5703125" style="12" customWidth="1"/>
    <col min="11268" max="11268" width="13" style="12" customWidth="1"/>
    <col min="11269" max="11270" width="0" style="12" hidden="1" customWidth="1"/>
    <col min="11271" max="11271" width="5.7109375" style="12" customWidth="1"/>
    <col min="11272" max="11520" width="9.140625" style="12"/>
    <col min="11521" max="11521" width="4.5703125" style="12" customWidth="1"/>
    <col min="11522" max="11522" width="17.28515625" style="12" customWidth="1"/>
    <col min="11523" max="11523" width="64.5703125" style="12" customWidth="1"/>
    <col min="11524" max="11524" width="13" style="12" customWidth="1"/>
    <col min="11525" max="11526" width="0" style="12" hidden="1" customWidth="1"/>
    <col min="11527" max="11527" width="5.7109375" style="12" customWidth="1"/>
    <col min="11528" max="11776" width="9.140625" style="12"/>
    <col min="11777" max="11777" width="4.5703125" style="12" customWidth="1"/>
    <col min="11778" max="11778" width="17.28515625" style="12" customWidth="1"/>
    <col min="11779" max="11779" width="64.5703125" style="12" customWidth="1"/>
    <col min="11780" max="11780" width="13" style="12" customWidth="1"/>
    <col min="11781" max="11782" width="0" style="12" hidden="1" customWidth="1"/>
    <col min="11783" max="11783" width="5.7109375" style="12" customWidth="1"/>
    <col min="11784" max="12032" width="9.140625" style="12"/>
    <col min="12033" max="12033" width="4.5703125" style="12" customWidth="1"/>
    <col min="12034" max="12034" width="17.28515625" style="12" customWidth="1"/>
    <col min="12035" max="12035" width="64.5703125" style="12" customWidth="1"/>
    <col min="12036" max="12036" width="13" style="12" customWidth="1"/>
    <col min="12037" max="12038" width="0" style="12" hidden="1" customWidth="1"/>
    <col min="12039" max="12039" width="5.7109375" style="12" customWidth="1"/>
    <col min="12040" max="12288" width="9.140625" style="12"/>
    <col min="12289" max="12289" width="4.5703125" style="12" customWidth="1"/>
    <col min="12290" max="12290" width="17.28515625" style="12" customWidth="1"/>
    <col min="12291" max="12291" width="64.5703125" style="12" customWidth="1"/>
    <col min="12292" max="12292" width="13" style="12" customWidth="1"/>
    <col min="12293" max="12294" width="0" style="12" hidden="1" customWidth="1"/>
    <col min="12295" max="12295" width="5.7109375" style="12" customWidth="1"/>
    <col min="12296" max="12544" width="9.140625" style="12"/>
    <col min="12545" max="12545" width="4.5703125" style="12" customWidth="1"/>
    <col min="12546" max="12546" width="17.28515625" style="12" customWidth="1"/>
    <col min="12547" max="12547" width="64.5703125" style="12" customWidth="1"/>
    <col min="12548" max="12548" width="13" style="12" customWidth="1"/>
    <col min="12549" max="12550" width="0" style="12" hidden="1" customWidth="1"/>
    <col min="12551" max="12551" width="5.7109375" style="12" customWidth="1"/>
    <col min="12552" max="12800" width="9.140625" style="12"/>
    <col min="12801" max="12801" width="4.5703125" style="12" customWidth="1"/>
    <col min="12802" max="12802" width="17.28515625" style="12" customWidth="1"/>
    <col min="12803" max="12803" width="64.5703125" style="12" customWidth="1"/>
    <col min="12804" max="12804" width="13" style="12" customWidth="1"/>
    <col min="12805" max="12806" width="0" style="12" hidden="1" customWidth="1"/>
    <col min="12807" max="12807" width="5.7109375" style="12" customWidth="1"/>
    <col min="12808" max="13056" width="9.140625" style="12"/>
    <col min="13057" max="13057" width="4.5703125" style="12" customWidth="1"/>
    <col min="13058" max="13058" width="17.28515625" style="12" customWidth="1"/>
    <col min="13059" max="13059" width="64.5703125" style="12" customWidth="1"/>
    <col min="13060" max="13060" width="13" style="12" customWidth="1"/>
    <col min="13061" max="13062" width="0" style="12" hidden="1" customWidth="1"/>
    <col min="13063" max="13063" width="5.7109375" style="12" customWidth="1"/>
    <col min="13064" max="13312" width="9.140625" style="12"/>
    <col min="13313" max="13313" width="4.5703125" style="12" customWidth="1"/>
    <col min="13314" max="13314" width="17.28515625" style="12" customWidth="1"/>
    <col min="13315" max="13315" width="64.5703125" style="12" customWidth="1"/>
    <col min="13316" max="13316" width="13" style="12" customWidth="1"/>
    <col min="13317" max="13318" width="0" style="12" hidden="1" customWidth="1"/>
    <col min="13319" max="13319" width="5.7109375" style="12" customWidth="1"/>
    <col min="13320" max="13568" width="9.140625" style="12"/>
    <col min="13569" max="13569" width="4.5703125" style="12" customWidth="1"/>
    <col min="13570" max="13570" width="17.28515625" style="12" customWidth="1"/>
    <col min="13571" max="13571" width="64.5703125" style="12" customWidth="1"/>
    <col min="13572" max="13572" width="13" style="12" customWidth="1"/>
    <col min="13573" max="13574" width="0" style="12" hidden="1" customWidth="1"/>
    <col min="13575" max="13575" width="5.7109375" style="12" customWidth="1"/>
    <col min="13576" max="13824" width="9.140625" style="12"/>
    <col min="13825" max="13825" width="4.5703125" style="12" customWidth="1"/>
    <col min="13826" max="13826" width="17.28515625" style="12" customWidth="1"/>
    <col min="13827" max="13827" width="64.5703125" style="12" customWidth="1"/>
    <col min="13828" max="13828" width="13" style="12" customWidth="1"/>
    <col min="13829" max="13830" width="0" style="12" hidden="1" customWidth="1"/>
    <col min="13831" max="13831" width="5.7109375" style="12" customWidth="1"/>
    <col min="13832" max="14080" width="9.140625" style="12"/>
    <col min="14081" max="14081" width="4.5703125" style="12" customWidth="1"/>
    <col min="14082" max="14082" width="17.28515625" style="12" customWidth="1"/>
    <col min="14083" max="14083" width="64.5703125" style="12" customWidth="1"/>
    <col min="14084" max="14084" width="13" style="12" customWidth="1"/>
    <col min="14085" max="14086" width="0" style="12" hidden="1" customWidth="1"/>
    <col min="14087" max="14087" width="5.7109375" style="12" customWidth="1"/>
    <col min="14088" max="14336" width="9.140625" style="12"/>
    <col min="14337" max="14337" width="4.5703125" style="12" customWidth="1"/>
    <col min="14338" max="14338" width="17.28515625" style="12" customWidth="1"/>
    <col min="14339" max="14339" width="64.5703125" style="12" customWidth="1"/>
    <col min="14340" max="14340" width="13" style="12" customWidth="1"/>
    <col min="14341" max="14342" width="0" style="12" hidden="1" customWidth="1"/>
    <col min="14343" max="14343" width="5.7109375" style="12" customWidth="1"/>
    <col min="14344" max="14592" width="9.140625" style="12"/>
    <col min="14593" max="14593" width="4.5703125" style="12" customWidth="1"/>
    <col min="14594" max="14594" width="17.28515625" style="12" customWidth="1"/>
    <col min="14595" max="14595" width="64.5703125" style="12" customWidth="1"/>
    <col min="14596" max="14596" width="13" style="12" customWidth="1"/>
    <col min="14597" max="14598" width="0" style="12" hidden="1" customWidth="1"/>
    <col min="14599" max="14599" width="5.7109375" style="12" customWidth="1"/>
    <col min="14600" max="14848" width="9.140625" style="12"/>
    <col min="14849" max="14849" width="4.5703125" style="12" customWidth="1"/>
    <col min="14850" max="14850" width="17.28515625" style="12" customWidth="1"/>
    <col min="14851" max="14851" width="64.5703125" style="12" customWidth="1"/>
    <col min="14852" max="14852" width="13" style="12" customWidth="1"/>
    <col min="14853" max="14854" width="0" style="12" hidden="1" customWidth="1"/>
    <col min="14855" max="14855" width="5.7109375" style="12" customWidth="1"/>
    <col min="14856" max="15104" width="9.140625" style="12"/>
    <col min="15105" max="15105" width="4.5703125" style="12" customWidth="1"/>
    <col min="15106" max="15106" width="17.28515625" style="12" customWidth="1"/>
    <col min="15107" max="15107" width="64.5703125" style="12" customWidth="1"/>
    <col min="15108" max="15108" width="13" style="12" customWidth="1"/>
    <col min="15109" max="15110" width="0" style="12" hidden="1" customWidth="1"/>
    <col min="15111" max="15111" width="5.7109375" style="12" customWidth="1"/>
    <col min="15112" max="15360" width="9.140625" style="12"/>
    <col min="15361" max="15361" width="4.5703125" style="12" customWidth="1"/>
    <col min="15362" max="15362" width="17.28515625" style="12" customWidth="1"/>
    <col min="15363" max="15363" width="64.5703125" style="12" customWidth="1"/>
    <col min="15364" max="15364" width="13" style="12" customWidth="1"/>
    <col min="15365" max="15366" width="0" style="12" hidden="1" customWidth="1"/>
    <col min="15367" max="15367" width="5.7109375" style="12" customWidth="1"/>
    <col min="15368" max="15616" width="9.140625" style="12"/>
    <col min="15617" max="15617" width="4.5703125" style="12" customWidth="1"/>
    <col min="15618" max="15618" width="17.28515625" style="12" customWidth="1"/>
    <col min="15619" max="15619" width="64.5703125" style="12" customWidth="1"/>
    <col min="15620" max="15620" width="13" style="12" customWidth="1"/>
    <col min="15621" max="15622" width="0" style="12" hidden="1" customWidth="1"/>
    <col min="15623" max="15623" width="5.7109375" style="12" customWidth="1"/>
    <col min="15624" max="15872" width="9.140625" style="12"/>
    <col min="15873" max="15873" width="4.5703125" style="12" customWidth="1"/>
    <col min="15874" max="15874" width="17.28515625" style="12" customWidth="1"/>
    <col min="15875" max="15875" width="64.5703125" style="12" customWidth="1"/>
    <col min="15876" max="15876" width="13" style="12" customWidth="1"/>
    <col min="15877" max="15878" width="0" style="12" hidden="1" customWidth="1"/>
    <col min="15879" max="15879" width="5.7109375" style="12" customWidth="1"/>
    <col min="15880" max="16128" width="9.140625" style="12"/>
    <col min="16129" max="16129" width="4.5703125" style="12" customWidth="1"/>
    <col min="16130" max="16130" width="17.28515625" style="12" customWidth="1"/>
    <col min="16131" max="16131" width="64.5703125" style="12" customWidth="1"/>
    <col min="16132" max="16132" width="13" style="12" customWidth="1"/>
    <col min="16133" max="16134" width="0" style="12" hidden="1" customWidth="1"/>
    <col min="16135" max="16135" width="5.7109375" style="12" customWidth="1"/>
    <col min="16136" max="16384" width="9.140625" style="12"/>
  </cols>
  <sheetData>
    <row r="1" spans="1:9" s="15" customFormat="1" x14ac:dyDescent="0.25">
      <c r="A1" s="235" t="s">
        <v>57</v>
      </c>
      <c r="B1" s="235"/>
      <c r="C1" s="235"/>
      <c r="D1" s="235"/>
    </row>
    <row r="2" spans="1:9" s="22" customFormat="1" x14ac:dyDescent="0.25">
      <c r="D2" s="21"/>
    </row>
    <row r="3" spans="1:9" x14ac:dyDescent="0.25">
      <c r="A3" s="210"/>
      <c r="D3" s="39" t="s">
        <v>44</v>
      </c>
      <c r="E3" s="215" t="s">
        <v>18</v>
      </c>
      <c r="F3" s="215" t="s">
        <v>19</v>
      </c>
      <c r="G3" s="22"/>
      <c r="H3" s="22"/>
    </row>
    <row r="4" spans="1:9" ht="13.5" customHeight="1" x14ac:dyDescent="0.25">
      <c r="A4" s="149"/>
      <c r="B4" s="8"/>
      <c r="C4" s="130" t="s">
        <v>43</v>
      </c>
      <c r="D4" s="131">
        <f>D5+D6+D7</f>
        <v>1329230</v>
      </c>
      <c r="G4" s="15"/>
      <c r="H4" s="15"/>
    </row>
    <row r="5" spans="1:9" ht="13.5" customHeight="1" x14ac:dyDescent="0.25">
      <c r="C5" s="132" t="s">
        <v>38</v>
      </c>
      <c r="D5" s="133">
        <v>1625000</v>
      </c>
      <c r="G5" s="15"/>
      <c r="H5" s="15"/>
    </row>
    <row r="6" spans="1:9" ht="13.5" customHeight="1" x14ac:dyDescent="0.25">
      <c r="C6" s="132" t="s">
        <v>143</v>
      </c>
      <c r="D6" s="133">
        <v>-100800</v>
      </c>
      <c r="G6" s="15"/>
      <c r="H6" s="15"/>
    </row>
    <row r="7" spans="1:9" ht="13.5" customHeight="1" x14ac:dyDescent="0.25">
      <c r="C7" s="132" t="s">
        <v>253</v>
      </c>
      <c r="D7" s="133">
        <v>-194970</v>
      </c>
      <c r="G7" s="15"/>
      <c r="H7" s="15"/>
    </row>
    <row r="8" spans="1:9" x14ac:dyDescent="0.25">
      <c r="C8" s="132"/>
      <c r="D8" s="133"/>
      <c r="G8" s="15"/>
      <c r="H8" s="15"/>
    </row>
    <row r="9" spans="1:9" ht="13.5" customHeight="1" x14ac:dyDescent="0.3">
      <c r="A9" s="150"/>
      <c r="B9" s="150"/>
      <c r="C9" s="130" t="s">
        <v>320</v>
      </c>
      <c r="D9" s="131">
        <f>D15+D18+D24+D28+D30+D34+D38+D44+D48+D56+D62+D66</f>
        <v>-736737</v>
      </c>
    </row>
    <row r="10" spans="1:9" ht="13.5" customHeight="1" x14ac:dyDescent="0.3">
      <c r="A10" s="86"/>
      <c r="B10" s="86"/>
      <c r="C10" s="85"/>
      <c r="D10" s="24"/>
    </row>
    <row r="11" spans="1:9" ht="13.5" customHeight="1" x14ac:dyDescent="0.25">
      <c r="A11" s="151"/>
      <c r="B11" s="151"/>
      <c r="C11" s="130" t="s">
        <v>323</v>
      </c>
      <c r="D11" s="131">
        <f>D4+D9</f>
        <v>592493</v>
      </c>
    </row>
    <row r="12" spans="1:9" ht="14.45" x14ac:dyDescent="0.3">
      <c r="C12" s="15"/>
      <c r="D12" s="20"/>
      <c r="G12" s="15"/>
      <c r="H12" s="15"/>
    </row>
    <row r="13" spans="1:9" ht="14.45" x14ac:dyDescent="0.3">
      <c r="B13" s="15" t="s">
        <v>42</v>
      </c>
      <c r="C13" s="15" t="s">
        <v>21</v>
      </c>
      <c r="G13" s="22"/>
      <c r="H13" s="22"/>
    </row>
    <row r="14" spans="1:9" s="22" customFormat="1" ht="14.45" x14ac:dyDescent="0.3">
      <c r="A14" s="135"/>
      <c r="B14" s="135"/>
      <c r="C14" s="135"/>
      <c r="D14" s="145"/>
    </row>
    <row r="15" spans="1:9" s="15" customFormat="1" ht="13.5" customHeight="1" x14ac:dyDescent="0.3">
      <c r="C15" s="87" t="s">
        <v>22</v>
      </c>
      <c r="D15" s="136">
        <f>SUM(D14:D14)</f>
        <v>0</v>
      </c>
      <c r="E15" s="87"/>
      <c r="F15" s="87"/>
      <c r="G15" s="87"/>
      <c r="H15" s="87"/>
      <c r="I15" s="87"/>
    </row>
    <row r="16" spans="1:9" s="15" customFormat="1" ht="14.45" x14ac:dyDescent="0.3">
      <c r="A16" s="22"/>
      <c r="B16" s="49"/>
      <c r="C16" s="164"/>
      <c r="D16" s="13"/>
      <c r="E16" s="162"/>
      <c r="F16" s="163"/>
      <c r="G16" s="87"/>
      <c r="H16" s="87"/>
      <c r="I16" s="87"/>
    </row>
    <row r="17" spans="1:9" s="15" customFormat="1" ht="13.5" customHeight="1" x14ac:dyDescent="0.3">
      <c r="A17" s="138"/>
      <c r="B17" s="138"/>
      <c r="C17" s="138"/>
      <c r="D17" s="139"/>
      <c r="E17" s="87"/>
      <c r="F17" s="87"/>
      <c r="G17" s="87"/>
      <c r="H17" s="87"/>
      <c r="I17" s="87"/>
    </row>
    <row r="18" spans="1:9" s="15" customFormat="1" ht="13.5" customHeight="1" x14ac:dyDescent="0.3">
      <c r="C18" s="87" t="s">
        <v>23</v>
      </c>
      <c r="D18" s="136">
        <f>D16</f>
        <v>0</v>
      </c>
      <c r="E18" s="87"/>
      <c r="F18" s="87"/>
      <c r="G18" s="87"/>
      <c r="H18" s="87"/>
      <c r="I18" s="87"/>
    </row>
    <row r="19" spans="1:9" s="15" customFormat="1" ht="13.5" customHeight="1" x14ac:dyDescent="0.3">
      <c r="C19" s="87"/>
      <c r="D19" s="136"/>
      <c r="E19" s="87"/>
      <c r="F19" s="87"/>
      <c r="G19" s="87"/>
      <c r="H19" s="87"/>
      <c r="I19" s="87"/>
    </row>
    <row r="20" spans="1:9" ht="27.75" customHeight="1" x14ac:dyDescent="0.25">
      <c r="A20" s="22">
        <v>1</v>
      </c>
      <c r="B20" s="53" t="s">
        <v>157</v>
      </c>
      <c r="C20" s="175" t="s">
        <v>106</v>
      </c>
      <c r="D20" s="13">
        <v>-107620</v>
      </c>
      <c r="E20" s="162"/>
      <c r="F20" s="163"/>
    </row>
    <row r="21" spans="1:9" ht="27.75" customHeight="1" x14ac:dyDescent="0.3">
      <c r="C21" s="168"/>
      <c r="E21" s="162"/>
      <c r="F21" s="163"/>
    </row>
    <row r="22" spans="1:9" ht="14.45" x14ac:dyDescent="0.3">
      <c r="F22" s="163"/>
    </row>
    <row r="23" spans="1:9" s="15" customFormat="1" ht="13.5" customHeight="1" x14ac:dyDescent="0.3">
      <c r="A23" s="138"/>
      <c r="B23" s="138"/>
      <c r="C23" s="138"/>
      <c r="D23" s="139"/>
      <c r="E23" s="87"/>
      <c r="F23" s="87"/>
      <c r="G23" s="87"/>
      <c r="H23" s="87"/>
      <c r="I23" s="87"/>
    </row>
    <row r="24" spans="1:9" s="15" customFormat="1" ht="13.5" customHeight="1" x14ac:dyDescent="0.25">
      <c r="C24" s="87" t="s">
        <v>24</v>
      </c>
      <c r="D24" s="136">
        <f>D20</f>
        <v>-107620</v>
      </c>
      <c r="E24" s="87"/>
      <c r="F24" s="87"/>
      <c r="G24" s="87"/>
      <c r="H24" s="87"/>
      <c r="I24" s="87"/>
    </row>
    <row r="25" spans="1:9" s="15" customFormat="1" ht="13.5" customHeight="1" x14ac:dyDescent="0.3">
      <c r="C25" s="87"/>
      <c r="D25" s="136"/>
      <c r="E25" s="87"/>
      <c r="F25" s="87"/>
      <c r="G25" s="87"/>
      <c r="H25" s="87"/>
      <c r="I25" s="87"/>
    </row>
    <row r="26" spans="1:9" ht="30" x14ac:dyDescent="0.25">
      <c r="A26" s="22">
        <v>2</v>
      </c>
      <c r="B26" s="49" t="s">
        <v>125</v>
      </c>
      <c r="C26" s="206" t="s">
        <v>126</v>
      </c>
      <c r="D26" s="13">
        <v>-108301</v>
      </c>
      <c r="E26" s="162">
        <v>2158906270</v>
      </c>
      <c r="F26" s="163"/>
    </row>
    <row r="27" spans="1:9" s="15" customFormat="1" ht="13.5" customHeight="1" x14ac:dyDescent="0.3">
      <c r="A27" s="138"/>
      <c r="B27" s="138"/>
      <c r="C27" s="138"/>
      <c r="D27" s="139"/>
      <c r="E27" s="87"/>
      <c r="F27" s="87"/>
      <c r="G27" s="87"/>
      <c r="H27" s="87"/>
      <c r="I27" s="87"/>
    </row>
    <row r="28" spans="1:9" s="15" customFormat="1" ht="13.5" customHeight="1" x14ac:dyDescent="0.3">
      <c r="C28" s="87" t="s">
        <v>25</v>
      </c>
      <c r="D28" s="136">
        <f>SUM(D26:D27)</f>
        <v>-108301</v>
      </c>
      <c r="E28" s="87"/>
      <c r="F28" s="87"/>
      <c r="G28" s="87"/>
      <c r="H28" s="87"/>
      <c r="I28" s="87"/>
    </row>
    <row r="29" spans="1:9" s="22" customFormat="1" ht="13.5" customHeight="1" x14ac:dyDescent="0.3">
      <c r="A29" s="135"/>
      <c r="B29" s="135"/>
      <c r="C29" s="135"/>
      <c r="D29" s="137"/>
      <c r="E29" s="84"/>
      <c r="F29" s="84"/>
      <c r="G29" s="84"/>
      <c r="H29" s="84"/>
      <c r="I29" s="84"/>
    </row>
    <row r="30" spans="1:9" s="15" customFormat="1" ht="13.5" customHeight="1" x14ac:dyDescent="0.3">
      <c r="C30" s="87" t="s">
        <v>26</v>
      </c>
      <c r="D30" s="136">
        <f>SUM(D29:D29)</f>
        <v>0</v>
      </c>
      <c r="E30" s="87"/>
      <c r="F30" s="87"/>
      <c r="G30" s="87"/>
      <c r="H30" s="87"/>
      <c r="I30" s="87"/>
    </row>
    <row r="31" spans="1:9" s="15" customFormat="1" ht="13.5" customHeight="1" x14ac:dyDescent="0.3">
      <c r="C31" s="87"/>
      <c r="D31" s="136"/>
      <c r="E31" s="87"/>
      <c r="F31" s="87"/>
      <c r="G31" s="87"/>
      <c r="H31" s="87"/>
      <c r="I31" s="87"/>
    </row>
    <row r="32" spans="1:9" ht="30" x14ac:dyDescent="0.25">
      <c r="A32" s="12">
        <v>3</v>
      </c>
      <c r="B32" s="49" t="s">
        <v>156</v>
      </c>
      <c r="C32" s="206" t="s">
        <v>158</v>
      </c>
      <c r="D32" s="65">
        <v>-60000</v>
      </c>
      <c r="E32" s="162"/>
      <c r="F32" s="163"/>
      <c r="G32" s="64"/>
    </row>
    <row r="33" spans="1:9" s="22" customFormat="1" ht="13.5" customHeight="1" x14ac:dyDescent="0.3">
      <c r="A33" s="135"/>
      <c r="B33" s="135"/>
      <c r="C33" s="135"/>
      <c r="D33" s="137"/>
      <c r="E33" s="84"/>
      <c r="F33" s="84"/>
      <c r="G33" s="84"/>
      <c r="H33" s="84"/>
      <c r="I33" s="84"/>
    </row>
    <row r="34" spans="1:9" s="15" customFormat="1" ht="13.5" customHeight="1" x14ac:dyDescent="0.3">
      <c r="C34" s="87" t="s">
        <v>27</v>
      </c>
      <c r="D34" s="136">
        <f>SUM(D31:D33)</f>
        <v>-60000</v>
      </c>
      <c r="E34" s="87"/>
      <c r="F34" s="87"/>
      <c r="G34" s="87"/>
      <c r="H34" s="87"/>
      <c r="I34" s="87"/>
    </row>
    <row r="35" spans="1:9" s="15" customFormat="1" ht="13.5" customHeight="1" x14ac:dyDescent="0.25">
      <c r="C35" s="87"/>
      <c r="D35" s="136"/>
      <c r="E35" s="87"/>
      <c r="F35" s="87"/>
      <c r="G35" s="87"/>
      <c r="H35" s="87"/>
      <c r="I35" s="87"/>
    </row>
    <row r="36" spans="1:9" s="15" customFormat="1" x14ac:dyDescent="0.25">
      <c r="A36" s="12"/>
      <c r="B36" s="49"/>
      <c r="C36" s="165"/>
      <c r="D36" s="65"/>
      <c r="E36" s="162"/>
      <c r="F36" s="163"/>
      <c r="G36" s="87"/>
      <c r="H36" s="87"/>
      <c r="I36" s="87"/>
    </row>
    <row r="37" spans="1:9" s="22" customFormat="1" ht="13.5" customHeight="1" x14ac:dyDescent="0.25">
      <c r="A37" s="135"/>
      <c r="B37" s="135"/>
      <c r="C37" s="135"/>
      <c r="D37" s="137"/>
      <c r="E37" s="84"/>
      <c r="F37" s="84"/>
      <c r="G37" s="84"/>
      <c r="H37" s="84"/>
      <c r="I37" s="84"/>
    </row>
    <row r="38" spans="1:9" s="15" customFormat="1" ht="13.5" customHeight="1" x14ac:dyDescent="0.25">
      <c r="C38" s="87" t="s">
        <v>28</v>
      </c>
      <c r="D38" s="136">
        <f>D36</f>
        <v>0</v>
      </c>
      <c r="E38" s="87"/>
      <c r="F38" s="87"/>
      <c r="G38" s="87"/>
      <c r="H38" s="87"/>
      <c r="I38" s="87"/>
    </row>
    <row r="39" spans="1:9" s="15" customFormat="1" ht="13.5" customHeight="1" x14ac:dyDescent="0.25">
      <c r="C39" s="87"/>
      <c r="D39" s="136"/>
      <c r="E39" s="87"/>
      <c r="F39" s="87"/>
      <c r="G39" s="87"/>
      <c r="H39" s="87"/>
      <c r="I39" s="87"/>
    </row>
    <row r="40" spans="1:9" s="15" customFormat="1" x14ac:dyDescent="0.25">
      <c r="A40" s="12"/>
      <c r="B40" s="49"/>
      <c r="C40" s="153"/>
      <c r="D40" s="65"/>
      <c r="E40" s="162"/>
      <c r="F40" s="163"/>
      <c r="G40" s="87"/>
      <c r="H40" s="87"/>
      <c r="I40" s="87"/>
    </row>
    <row r="41" spans="1:9" s="15" customFormat="1" x14ac:dyDescent="0.25">
      <c r="A41" s="12"/>
      <c r="B41" s="49"/>
      <c r="C41" s="153"/>
      <c r="D41" s="65"/>
      <c r="E41" s="162"/>
      <c r="F41" s="163"/>
      <c r="G41" s="87"/>
      <c r="H41" s="87"/>
      <c r="I41" s="87"/>
    </row>
    <row r="42" spans="1:9" s="15" customFormat="1" x14ac:dyDescent="0.25">
      <c r="A42" s="12"/>
      <c r="B42" s="49"/>
      <c r="C42" s="153"/>
      <c r="D42" s="65"/>
      <c r="E42" s="162"/>
      <c r="F42" s="163"/>
      <c r="G42" s="87"/>
      <c r="H42" s="87"/>
      <c r="I42" s="87"/>
    </row>
    <row r="43" spans="1:9" s="22" customFormat="1" ht="13.5" customHeight="1" x14ac:dyDescent="0.25">
      <c r="A43" s="135"/>
      <c r="B43" s="135"/>
      <c r="C43" s="135"/>
      <c r="D43" s="137"/>
      <c r="E43" s="84"/>
      <c r="F43" s="84"/>
      <c r="G43" s="84"/>
      <c r="H43" s="84"/>
      <c r="I43" s="84"/>
    </row>
    <row r="44" spans="1:9" s="15" customFormat="1" ht="13.5" customHeight="1" x14ac:dyDescent="0.25">
      <c r="C44" s="87" t="s">
        <v>29</v>
      </c>
      <c r="D44" s="136">
        <f>SUM(D40:D43)</f>
        <v>0</v>
      </c>
      <c r="E44" s="87"/>
      <c r="F44" s="87"/>
      <c r="G44" s="87"/>
      <c r="H44" s="87"/>
      <c r="I44" s="87"/>
    </row>
    <row r="45" spans="1:9" s="15" customFormat="1" ht="13.5" customHeight="1" x14ac:dyDescent="0.25">
      <c r="C45" s="87"/>
      <c r="D45" s="136"/>
      <c r="E45" s="87"/>
      <c r="F45" s="87"/>
      <c r="G45" s="87"/>
      <c r="H45" s="87"/>
      <c r="I45" s="87"/>
    </row>
    <row r="46" spans="1:9" s="15" customFormat="1" ht="30" x14ac:dyDescent="0.25">
      <c r="A46" s="12">
        <v>4</v>
      </c>
      <c r="B46" s="49" t="s">
        <v>175</v>
      </c>
      <c r="C46" s="164" t="s">
        <v>219</v>
      </c>
      <c r="D46" s="180">
        <v>-265500</v>
      </c>
      <c r="E46" s="162">
        <v>2158914380</v>
      </c>
      <c r="F46" s="163"/>
      <c r="G46" s="87"/>
      <c r="H46" s="87"/>
      <c r="I46" s="87"/>
    </row>
    <row r="47" spans="1:9" s="22" customFormat="1" ht="13.5" customHeight="1" x14ac:dyDescent="0.25">
      <c r="A47" s="135"/>
      <c r="B47" s="135"/>
      <c r="C47" s="135"/>
      <c r="D47" s="137"/>
      <c r="E47" s="84"/>
      <c r="F47" s="84"/>
      <c r="G47" s="84"/>
      <c r="H47" s="84"/>
      <c r="I47" s="84"/>
    </row>
    <row r="48" spans="1:9" s="22" customFormat="1" ht="13.5" customHeight="1" x14ac:dyDescent="0.25">
      <c r="A48" s="15"/>
      <c r="B48" s="15"/>
      <c r="C48" s="87" t="s">
        <v>30</v>
      </c>
      <c r="D48" s="136">
        <f>SUM(D46:D47)</f>
        <v>-265500</v>
      </c>
    </row>
    <row r="49" spans="1:9" s="22" customFormat="1" ht="13.5" customHeight="1" x14ac:dyDescent="0.25">
      <c r="A49" s="15"/>
      <c r="B49" s="15"/>
      <c r="C49" s="87"/>
      <c r="D49" s="136"/>
    </row>
    <row r="50" spans="1:9" s="22" customFormat="1" ht="29.25" customHeight="1" x14ac:dyDescent="0.25">
      <c r="A50" s="12"/>
      <c r="B50" s="49"/>
      <c r="C50" s="164"/>
      <c r="D50" s="180"/>
      <c r="E50" s="162"/>
      <c r="F50" s="163"/>
    </row>
    <row r="51" spans="1:9" s="22" customFormat="1" ht="13.5" customHeight="1" x14ac:dyDescent="0.25">
      <c r="A51" s="12"/>
      <c r="B51" s="49"/>
      <c r="C51" s="164"/>
      <c r="D51" s="180"/>
      <c r="E51" s="162"/>
      <c r="F51" s="163"/>
    </row>
    <row r="52" spans="1:9" s="22" customFormat="1" x14ac:dyDescent="0.25">
      <c r="A52" s="12"/>
      <c r="B52" s="49"/>
      <c r="C52" s="153"/>
      <c r="D52" s="180"/>
      <c r="E52" s="162"/>
      <c r="F52" s="163"/>
    </row>
    <row r="53" spans="1:9" s="22" customFormat="1" x14ac:dyDescent="0.25">
      <c r="A53" s="12"/>
      <c r="B53" s="49"/>
      <c r="C53"/>
      <c r="D53" s="180"/>
      <c r="E53" s="162"/>
      <c r="F53" s="163"/>
    </row>
    <row r="54" spans="1:9" s="22" customFormat="1" x14ac:dyDescent="0.25">
      <c r="A54" s="12"/>
      <c r="B54" s="49"/>
      <c r="C54" s="196"/>
      <c r="D54" s="180"/>
      <c r="E54" s="162"/>
      <c r="F54" s="163"/>
    </row>
    <row r="55" spans="1:9" s="22" customFormat="1" ht="13.5" customHeight="1" x14ac:dyDescent="0.25">
      <c r="A55" s="135"/>
      <c r="B55" s="135"/>
      <c r="C55" s="135"/>
      <c r="D55" s="137"/>
      <c r="E55" s="84"/>
      <c r="F55" s="84"/>
      <c r="G55" s="84"/>
      <c r="H55" s="84"/>
      <c r="I55" s="84"/>
    </row>
    <row r="56" spans="1:9" s="15" customFormat="1" ht="13.5" customHeight="1" x14ac:dyDescent="0.25">
      <c r="C56" s="87" t="s">
        <v>31</v>
      </c>
      <c r="D56" s="136">
        <f>SUM(D49:D55)</f>
        <v>0</v>
      </c>
      <c r="E56" s="87"/>
      <c r="F56" s="87"/>
      <c r="G56" s="87"/>
      <c r="H56" s="87"/>
      <c r="I56" s="87"/>
    </row>
    <row r="57" spans="1:9" s="15" customFormat="1" ht="13.5" customHeight="1" x14ac:dyDescent="0.25">
      <c r="C57" s="87"/>
      <c r="D57" s="136"/>
      <c r="E57" s="87"/>
      <c r="F57" s="87"/>
      <c r="G57" s="87"/>
      <c r="H57" s="87"/>
      <c r="I57" s="87"/>
    </row>
    <row r="58" spans="1:9" s="22" customFormat="1" ht="30" x14ac:dyDescent="0.25">
      <c r="A58" s="12">
        <v>5</v>
      </c>
      <c r="B58" s="49" t="s">
        <v>247</v>
      </c>
      <c r="C58" s="165" t="s">
        <v>248</v>
      </c>
      <c r="D58" s="180">
        <v>-96199</v>
      </c>
      <c r="E58" s="162">
        <v>2158916930</v>
      </c>
      <c r="F58" s="163" t="s">
        <v>249</v>
      </c>
    </row>
    <row r="59" spans="1:9" s="22" customFormat="1" x14ac:dyDescent="0.25">
      <c r="A59" s="12"/>
      <c r="B59" s="49"/>
      <c r="C59" s="165"/>
      <c r="D59" s="180"/>
      <c r="E59" s="162"/>
      <c r="F59" s="163"/>
    </row>
    <row r="60" spans="1:9" s="22" customFormat="1" ht="30" x14ac:dyDescent="0.25">
      <c r="A60" s="12">
        <v>6</v>
      </c>
      <c r="B60" s="49" t="s">
        <v>247</v>
      </c>
      <c r="C60" s="165" t="s">
        <v>254</v>
      </c>
      <c r="D60" s="180">
        <v>-90000</v>
      </c>
      <c r="E60" s="162">
        <v>2158917260</v>
      </c>
      <c r="F60" s="163" t="s">
        <v>249</v>
      </c>
    </row>
    <row r="61" spans="1:9" s="22" customFormat="1" ht="13.5" customHeight="1" x14ac:dyDescent="0.25">
      <c r="A61" s="135"/>
      <c r="B61" s="135"/>
      <c r="C61" s="135"/>
      <c r="D61" s="137"/>
      <c r="E61" s="84"/>
      <c r="F61" s="84"/>
      <c r="G61" s="84"/>
      <c r="H61" s="84"/>
      <c r="I61" s="84"/>
    </row>
    <row r="62" spans="1:9" s="15" customFormat="1" ht="13.5" customHeight="1" x14ac:dyDescent="0.25">
      <c r="C62" s="87" t="s">
        <v>32</v>
      </c>
      <c r="D62" s="136">
        <f>SUM(D58:D61)</f>
        <v>-186199</v>
      </c>
      <c r="E62" s="87"/>
      <c r="F62" s="87"/>
      <c r="G62" s="87"/>
      <c r="H62" s="87"/>
      <c r="I62" s="87"/>
    </row>
    <row r="63" spans="1:9" s="15" customFormat="1" ht="13.5" customHeight="1" x14ac:dyDescent="0.25">
      <c r="C63" s="87"/>
      <c r="D63" s="136"/>
      <c r="E63" s="87"/>
      <c r="F63" s="87"/>
      <c r="G63" s="87"/>
      <c r="H63" s="87"/>
      <c r="I63" s="87"/>
    </row>
    <row r="64" spans="1:9" ht="30" x14ac:dyDescent="0.25">
      <c r="A64" s="22">
        <v>7</v>
      </c>
      <c r="B64" s="49" t="s">
        <v>265</v>
      </c>
      <c r="C64" s="165" t="s">
        <v>266</v>
      </c>
      <c r="D64" s="13">
        <v>-9117</v>
      </c>
      <c r="E64" s="162">
        <v>21589185050</v>
      </c>
      <c r="F64" s="163" t="s">
        <v>186</v>
      </c>
    </row>
    <row r="65" spans="1:9" s="22" customFormat="1" ht="13.5" customHeight="1" x14ac:dyDescent="0.25">
      <c r="A65" s="138"/>
      <c r="B65" s="138"/>
      <c r="C65" s="138"/>
      <c r="D65" s="139"/>
      <c r="E65" s="84"/>
      <c r="F65" s="84"/>
      <c r="G65" s="84"/>
      <c r="H65" s="84"/>
      <c r="I65" s="84"/>
    </row>
    <row r="66" spans="1:9" s="15" customFormat="1" ht="13.5" customHeight="1" x14ac:dyDescent="0.25">
      <c r="C66" s="87" t="s">
        <v>33</v>
      </c>
      <c r="D66" s="136">
        <f>D64</f>
        <v>-9117</v>
      </c>
      <c r="E66" s="87"/>
      <c r="F66" s="87"/>
      <c r="G66" s="87"/>
      <c r="H66" s="87"/>
      <c r="I66" s="87"/>
    </row>
    <row r="67" spans="1:9" s="15" customFormat="1" ht="13.5" customHeight="1" x14ac:dyDescent="0.25">
      <c r="C67" s="87"/>
      <c r="D67" s="136"/>
      <c r="E67" s="87"/>
      <c r="F67" s="87"/>
      <c r="G67" s="87"/>
      <c r="H67" s="87"/>
      <c r="I67" s="87"/>
    </row>
    <row r="68" spans="1:9" s="22" customFormat="1" x14ac:dyDescent="0.25">
      <c r="C68" s="15"/>
      <c r="D68" s="21"/>
    </row>
    <row r="69" spans="1:9" x14ac:dyDescent="0.25">
      <c r="C69" s="140"/>
    </row>
    <row r="70" spans="1:9" x14ac:dyDescent="0.25">
      <c r="C70" s="15"/>
    </row>
    <row r="71" spans="1:9" x14ac:dyDescent="0.25">
      <c r="C71" s="15"/>
    </row>
    <row r="72" spans="1:9" x14ac:dyDescent="0.25">
      <c r="C72" s="15"/>
    </row>
    <row r="73" spans="1:9" x14ac:dyDescent="0.25">
      <c r="C73" s="15"/>
    </row>
    <row r="74" spans="1:9" x14ac:dyDescent="0.25">
      <c r="C74" s="15"/>
    </row>
    <row r="75" spans="1:9" s="16" customFormat="1" ht="13.5" customHeight="1" x14ac:dyDescent="0.25">
      <c r="A75" s="26"/>
      <c r="C75" s="15"/>
      <c r="D75" s="18"/>
    </row>
    <row r="76" spans="1:9" x14ac:dyDescent="0.25">
      <c r="C76" s="23"/>
    </row>
    <row r="77" spans="1:9" x14ac:dyDescent="0.25">
      <c r="C77" s="22"/>
    </row>
    <row r="78" spans="1:9" x14ac:dyDescent="0.25">
      <c r="C78" s="15"/>
    </row>
    <row r="79" spans="1:9" s="22" customFormat="1" x14ac:dyDescent="0.25">
      <c r="C79" s="15"/>
      <c r="D79" s="21"/>
    </row>
    <row r="80" spans="1:9" ht="12.75" customHeight="1" x14ac:dyDescent="0.25">
      <c r="C80" s="22"/>
    </row>
    <row r="81" spans="1:4" x14ac:dyDescent="0.25">
      <c r="C81" s="22"/>
    </row>
    <row r="82" spans="1:4" x14ac:dyDescent="0.25">
      <c r="C82" s="15"/>
    </row>
    <row r="83" spans="1:4" x14ac:dyDescent="0.25">
      <c r="C83" s="15"/>
    </row>
    <row r="84" spans="1:4" x14ac:dyDescent="0.25">
      <c r="C84" s="15"/>
    </row>
    <row r="85" spans="1:4" s="22" customFormat="1" x14ac:dyDescent="0.25">
      <c r="C85" s="15"/>
      <c r="D85" s="21"/>
    </row>
    <row r="86" spans="1:4" s="22" customFormat="1" x14ac:dyDescent="0.25">
      <c r="C86" s="140"/>
      <c r="D86" s="21"/>
    </row>
    <row r="87" spans="1:4" s="16" customFormat="1" x14ac:dyDescent="0.25">
      <c r="A87" s="26"/>
      <c r="C87" s="22"/>
      <c r="D87" s="18"/>
    </row>
    <row r="88" spans="1:4" x14ac:dyDescent="0.25">
      <c r="C88" s="23"/>
    </row>
    <row r="89" spans="1:4" x14ac:dyDescent="0.25">
      <c r="C89" s="22"/>
    </row>
    <row r="90" spans="1:4" x14ac:dyDescent="0.25">
      <c r="C90" s="15"/>
    </row>
    <row r="91" spans="1:4" x14ac:dyDescent="0.25">
      <c r="C91" s="15"/>
    </row>
    <row r="92" spans="1:4" x14ac:dyDescent="0.25">
      <c r="C92" s="15"/>
    </row>
    <row r="93" spans="1:4" x14ac:dyDescent="0.25">
      <c r="C93" s="15"/>
    </row>
    <row r="94" spans="1:4" x14ac:dyDescent="0.25">
      <c r="C94" s="15"/>
    </row>
    <row r="95" spans="1:4" x14ac:dyDescent="0.25">
      <c r="C95" s="15"/>
    </row>
    <row r="96" spans="1:4" x14ac:dyDescent="0.25">
      <c r="C96" s="15"/>
    </row>
    <row r="97" spans="1:5" x14ac:dyDescent="0.25">
      <c r="C97" s="15"/>
    </row>
    <row r="98" spans="1:5" x14ac:dyDescent="0.25">
      <c r="C98" s="15"/>
    </row>
    <row r="99" spans="1:5" x14ac:dyDescent="0.25">
      <c r="C99" s="15"/>
    </row>
    <row r="100" spans="1:5" s="22" customFormat="1" x14ac:dyDescent="0.25">
      <c r="C100" s="15"/>
      <c r="D100" s="21"/>
    </row>
    <row r="101" spans="1:5" s="16" customFormat="1" x14ac:dyDescent="0.25">
      <c r="A101" s="26"/>
      <c r="C101" s="22"/>
      <c r="D101" s="18"/>
    </row>
    <row r="102" spans="1:5" x14ac:dyDescent="0.25">
      <c r="C102" s="23"/>
      <c r="E102" s="7"/>
    </row>
    <row r="103" spans="1:5" x14ac:dyDescent="0.25">
      <c r="C103" s="22"/>
    </row>
    <row r="104" spans="1:5" x14ac:dyDescent="0.25">
      <c r="C104" s="15"/>
    </row>
    <row r="105" spans="1:5" x14ac:dyDescent="0.25">
      <c r="C105" s="15"/>
    </row>
    <row r="106" spans="1:5" x14ac:dyDescent="0.25">
      <c r="C106" s="15"/>
    </row>
    <row r="107" spans="1:5" x14ac:dyDescent="0.25">
      <c r="C107" s="15"/>
    </row>
    <row r="108" spans="1:5" x14ac:dyDescent="0.25">
      <c r="C108" s="15"/>
    </row>
    <row r="109" spans="1:5" x14ac:dyDescent="0.25">
      <c r="C109" s="15"/>
    </row>
    <row r="110" spans="1:5" x14ac:dyDescent="0.25">
      <c r="C110" s="15"/>
    </row>
    <row r="111" spans="1:5" x14ac:dyDescent="0.25">
      <c r="C111" s="15"/>
    </row>
    <row r="112" spans="1:5" s="22" customFormat="1" x14ac:dyDescent="0.25">
      <c r="C112" s="15"/>
      <c r="D112" s="21"/>
    </row>
    <row r="113" spans="1:4" s="22" customFormat="1" ht="12.75" customHeight="1" x14ac:dyDescent="0.25">
      <c r="C113" s="140"/>
      <c r="D113" s="21"/>
    </row>
    <row r="114" spans="1:4" x14ac:dyDescent="0.25">
      <c r="C114" s="23"/>
    </row>
    <row r="115" spans="1:4" x14ac:dyDescent="0.25">
      <c r="C115" s="22"/>
    </row>
    <row r="116" spans="1:4" x14ac:dyDescent="0.25">
      <c r="C116" s="15"/>
    </row>
    <row r="117" spans="1:4" s="22" customFormat="1" x14ac:dyDescent="0.25">
      <c r="C117" s="15"/>
      <c r="D117" s="21"/>
    </row>
    <row r="118" spans="1:4" s="22" customFormat="1" x14ac:dyDescent="0.25">
      <c r="D118" s="21"/>
    </row>
    <row r="119" spans="1:4" s="22" customFormat="1" x14ac:dyDescent="0.25">
      <c r="D119" s="21"/>
    </row>
    <row r="120" spans="1:4" s="22" customFormat="1" x14ac:dyDescent="0.25">
      <c r="D120" s="21"/>
    </row>
    <row r="121" spans="1:4" s="22" customFormat="1" ht="13.5" customHeight="1" x14ac:dyDescent="0.25">
      <c r="D121" s="21"/>
    </row>
    <row r="122" spans="1:4" s="22" customFormat="1" x14ac:dyDescent="0.25">
      <c r="C122" s="140"/>
      <c r="D122" s="21"/>
    </row>
    <row r="123" spans="1:4" s="16" customFormat="1" x14ac:dyDescent="0.25">
      <c r="A123" s="26"/>
      <c r="C123" s="22"/>
      <c r="D123" s="18"/>
    </row>
    <row r="124" spans="1:4" x14ac:dyDescent="0.25">
      <c r="C124" s="23"/>
    </row>
    <row r="125" spans="1:4" x14ac:dyDescent="0.25">
      <c r="C125" s="22"/>
    </row>
    <row r="126" spans="1:4" x14ac:dyDescent="0.25">
      <c r="C126" s="15"/>
    </row>
    <row r="127" spans="1:4" x14ac:dyDescent="0.25">
      <c r="C127" s="15"/>
    </row>
    <row r="128" spans="1:4" x14ac:dyDescent="0.25">
      <c r="C128" s="15"/>
    </row>
    <row r="129" spans="1:5" x14ac:dyDescent="0.25">
      <c r="C129" s="15"/>
    </row>
    <row r="130" spans="1:5" x14ac:dyDescent="0.25">
      <c r="C130" s="15"/>
    </row>
    <row r="131" spans="1:5" s="22" customFormat="1" ht="12.75" customHeight="1" x14ac:dyDescent="0.25">
      <c r="C131" s="15"/>
      <c r="D131" s="21"/>
    </row>
    <row r="132" spans="1:5" s="16" customFormat="1" x14ac:dyDescent="0.25">
      <c r="A132" s="26"/>
      <c r="C132" s="22"/>
      <c r="D132" s="17"/>
      <c r="E132" s="18"/>
    </row>
    <row r="133" spans="1:5" s="16" customFormat="1" x14ac:dyDescent="0.25">
      <c r="A133" s="26"/>
      <c r="C133" s="23"/>
      <c r="D133" s="17"/>
      <c r="E133" s="18"/>
    </row>
    <row r="134" spans="1:5" s="16" customFormat="1" x14ac:dyDescent="0.25">
      <c r="A134" s="26"/>
      <c r="C134" s="23"/>
      <c r="D134" s="17"/>
      <c r="E134" s="18"/>
    </row>
    <row r="135" spans="1:5" x14ac:dyDescent="0.25">
      <c r="C135" s="23"/>
      <c r="E135" s="18"/>
    </row>
    <row r="136" spans="1:5" s="22" customFormat="1" x14ac:dyDescent="0.25">
      <c r="C136" s="84"/>
      <c r="D136" s="24"/>
      <c r="E136" s="25"/>
    </row>
    <row r="137" spans="1:5" ht="14.25" customHeight="1" x14ac:dyDescent="0.25">
      <c r="C137" s="85"/>
      <c r="E137" s="13"/>
    </row>
    <row r="138" spans="1:5" s="22" customFormat="1" ht="15.75" customHeight="1" x14ac:dyDescent="0.25">
      <c r="C138" s="85"/>
      <c r="D138" s="20"/>
      <c r="E138" s="21"/>
    </row>
    <row r="139" spans="1:5" s="22" customFormat="1" x14ac:dyDescent="0.25">
      <c r="C139" s="19"/>
      <c r="D139" s="20"/>
      <c r="E139" s="21"/>
    </row>
    <row r="140" spans="1:5" s="22" customFormat="1" x14ac:dyDescent="0.25">
      <c r="C140" s="23"/>
      <c r="D140" s="20"/>
      <c r="E140" s="21"/>
    </row>
    <row r="141" spans="1:5" s="22" customFormat="1" x14ac:dyDescent="0.25">
      <c r="C141" s="23"/>
      <c r="D141" s="20"/>
      <c r="E141" s="21"/>
    </row>
    <row r="142" spans="1:5" s="26" customFormat="1" x14ac:dyDescent="0.25">
      <c r="C142" s="23"/>
      <c r="D142" s="24"/>
      <c r="E142" s="25"/>
    </row>
    <row r="143" spans="1:5" s="26" customFormat="1" x14ac:dyDescent="0.25">
      <c r="C143" s="23"/>
      <c r="D143" s="24"/>
      <c r="E143" s="25"/>
    </row>
    <row r="144" spans="1:5" x14ac:dyDescent="0.25">
      <c r="C144" s="23"/>
    </row>
    <row r="145" spans="1:5" ht="17.25" customHeight="1" x14ac:dyDescent="0.25">
      <c r="C145" s="87"/>
    </row>
    <row r="146" spans="1:5" x14ac:dyDescent="0.25">
      <c r="C146" s="22"/>
    </row>
    <row r="147" spans="1:5" s="16" customFormat="1" x14ac:dyDescent="0.25">
      <c r="A147" s="26"/>
      <c r="C147" s="86"/>
      <c r="D147" s="18"/>
    </row>
    <row r="148" spans="1:5" s="16" customFormat="1" x14ac:dyDescent="0.25">
      <c r="A148" s="26"/>
      <c r="C148" s="86"/>
      <c r="D148" s="25"/>
      <c r="E148" s="26"/>
    </row>
    <row r="149" spans="1:5" s="16" customFormat="1" x14ac:dyDescent="0.25">
      <c r="A149" s="26"/>
      <c r="C149" s="83"/>
      <c r="D149" s="25"/>
      <c r="E149" s="26"/>
    </row>
    <row r="150" spans="1:5" s="27" customFormat="1" ht="12.75" customHeight="1" x14ac:dyDescent="0.25">
      <c r="A150" s="141"/>
      <c r="C150" s="83"/>
      <c r="D150" s="142"/>
      <c r="E150" s="141"/>
    </row>
    <row r="151" spans="1:5" x14ac:dyDescent="0.25">
      <c r="C151" s="86"/>
      <c r="D151" s="21"/>
      <c r="E151" s="22"/>
    </row>
    <row r="152" spans="1:5" x14ac:dyDescent="0.25">
      <c r="C152" s="86"/>
    </row>
    <row r="153" spans="1:5" x14ac:dyDescent="0.25">
      <c r="C153" s="22"/>
    </row>
    <row r="154" spans="1:5" s="22" customFormat="1" ht="25.5" customHeight="1" x14ac:dyDescent="0.25">
      <c r="D154" s="21"/>
    </row>
    <row r="155" spans="1:5" x14ac:dyDescent="0.25">
      <c r="C155" s="22"/>
    </row>
    <row r="156" spans="1:5" x14ac:dyDescent="0.25">
      <c r="C156" s="134"/>
    </row>
    <row r="159" spans="1:5" x14ac:dyDescent="0.25">
      <c r="C159" s="134"/>
    </row>
    <row r="160" spans="1:5" x14ac:dyDescent="0.25">
      <c r="C160" s="134"/>
    </row>
    <row r="161" spans="3:3" x14ac:dyDescent="0.25">
      <c r="C161" s="134"/>
    </row>
  </sheetData>
  <mergeCells count="1">
    <mergeCell ref="A1:D1"/>
  </mergeCells>
  <hyperlinks>
    <hyperlink ref="C26" r:id="rId1"/>
    <hyperlink ref="C20" r:id="rId2"/>
    <hyperlink ref="C32" r:id="rId3"/>
    <hyperlink ref="C46" r:id="rId4"/>
    <hyperlink ref="C58" r:id="rId5"/>
    <hyperlink ref="C60" r:id="rId6"/>
    <hyperlink ref="C64" r:id="rId7"/>
  </hyperlinks>
  <printOptions gridLines="1"/>
  <pageMargins left="0.78740157480314965" right="0.78740157480314965" top="0.78740157480314965" bottom="0.78740157480314965" header="0.31496062992125984" footer="0.31496062992125984"/>
  <pageSetup paperSize="9" scale="85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150"/>
  <sheetViews>
    <sheetView workbookViewId="0">
      <selection sqref="A1:C1"/>
    </sheetView>
  </sheetViews>
  <sheetFormatPr defaultRowHeight="15" x14ac:dyDescent="0.25"/>
  <cols>
    <col min="1" max="1" width="3.7109375" style="22" customWidth="1"/>
    <col min="2" max="2" width="15.5703125" style="22" customWidth="1"/>
    <col min="3" max="3" width="67.5703125" style="12" customWidth="1"/>
    <col min="4" max="4" width="12.140625" style="13" customWidth="1"/>
    <col min="5" max="5" width="13.140625" style="12" customWidth="1"/>
    <col min="6" max="6" width="13.42578125" style="12" customWidth="1"/>
    <col min="7" max="7" width="5.7109375" style="12" customWidth="1"/>
    <col min="8" max="256" width="9.140625" style="12"/>
    <col min="257" max="257" width="3.7109375" style="12" customWidth="1"/>
    <col min="258" max="258" width="14.28515625" style="12" customWidth="1"/>
    <col min="259" max="259" width="67.5703125" style="12" customWidth="1"/>
    <col min="260" max="260" width="12.140625" style="12" customWidth="1"/>
    <col min="261" max="262" width="0" style="12" hidden="1" customWidth="1"/>
    <col min="263" max="263" width="5.7109375" style="12" customWidth="1"/>
    <col min="264" max="512" width="9.140625" style="12"/>
    <col min="513" max="513" width="3.7109375" style="12" customWidth="1"/>
    <col min="514" max="514" width="14.28515625" style="12" customWidth="1"/>
    <col min="515" max="515" width="67.5703125" style="12" customWidth="1"/>
    <col min="516" max="516" width="12.140625" style="12" customWidth="1"/>
    <col min="517" max="518" width="0" style="12" hidden="1" customWidth="1"/>
    <col min="519" max="519" width="5.7109375" style="12" customWidth="1"/>
    <col min="520" max="768" width="9.140625" style="12"/>
    <col min="769" max="769" width="3.7109375" style="12" customWidth="1"/>
    <col min="770" max="770" width="14.28515625" style="12" customWidth="1"/>
    <col min="771" max="771" width="67.5703125" style="12" customWidth="1"/>
    <col min="772" max="772" width="12.140625" style="12" customWidth="1"/>
    <col min="773" max="774" width="0" style="12" hidden="1" customWidth="1"/>
    <col min="775" max="775" width="5.7109375" style="12" customWidth="1"/>
    <col min="776" max="1024" width="9.140625" style="12"/>
    <col min="1025" max="1025" width="3.7109375" style="12" customWidth="1"/>
    <col min="1026" max="1026" width="14.28515625" style="12" customWidth="1"/>
    <col min="1027" max="1027" width="67.5703125" style="12" customWidth="1"/>
    <col min="1028" max="1028" width="12.140625" style="12" customWidth="1"/>
    <col min="1029" max="1030" width="0" style="12" hidden="1" customWidth="1"/>
    <col min="1031" max="1031" width="5.7109375" style="12" customWidth="1"/>
    <col min="1032" max="1280" width="9.140625" style="12"/>
    <col min="1281" max="1281" width="3.7109375" style="12" customWidth="1"/>
    <col min="1282" max="1282" width="14.28515625" style="12" customWidth="1"/>
    <col min="1283" max="1283" width="67.5703125" style="12" customWidth="1"/>
    <col min="1284" max="1284" width="12.140625" style="12" customWidth="1"/>
    <col min="1285" max="1286" width="0" style="12" hidden="1" customWidth="1"/>
    <col min="1287" max="1287" width="5.7109375" style="12" customWidth="1"/>
    <col min="1288" max="1536" width="9.140625" style="12"/>
    <col min="1537" max="1537" width="3.7109375" style="12" customWidth="1"/>
    <col min="1538" max="1538" width="14.28515625" style="12" customWidth="1"/>
    <col min="1539" max="1539" width="67.5703125" style="12" customWidth="1"/>
    <col min="1540" max="1540" width="12.140625" style="12" customWidth="1"/>
    <col min="1541" max="1542" width="0" style="12" hidden="1" customWidth="1"/>
    <col min="1543" max="1543" width="5.7109375" style="12" customWidth="1"/>
    <col min="1544" max="1792" width="9.140625" style="12"/>
    <col min="1793" max="1793" width="3.7109375" style="12" customWidth="1"/>
    <col min="1794" max="1794" width="14.28515625" style="12" customWidth="1"/>
    <col min="1795" max="1795" width="67.5703125" style="12" customWidth="1"/>
    <col min="1796" max="1796" width="12.140625" style="12" customWidth="1"/>
    <col min="1797" max="1798" width="0" style="12" hidden="1" customWidth="1"/>
    <col min="1799" max="1799" width="5.7109375" style="12" customWidth="1"/>
    <col min="1800" max="2048" width="9.140625" style="12"/>
    <col min="2049" max="2049" width="3.7109375" style="12" customWidth="1"/>
    <col min="2050" max="2050" width="14.28515625" style="12" customWidth="1"/>
    <col min="2051" max="2051" width="67.5703125" style="12" customWidth="1"/>
    <col min="2052" max="2052" width="12.140625" style="12" customWidth="1"/>
    <col min="2053" max="2054" width="0" style="12" hidden="1" customWidth="1"/>
    <col min="2055" max="2055" width="5.7109375" style="12" customWidth="1"/>
    <col min="2056" max="2304" width="9.140625" style="12"/>
    <col min="2305" max="2305" width="3.7109375" style="12" customWidth="1"/>
    <col min="2306" max="2306" width="14.28515625" style="12" customWidth="1"/>
    <col min="2307" max="2307" width="67.5703125" style="12" customWidth="1"/>
    <col min="2308" max="2308" width="12.140625" style="12" customWidth="1"/>
    <col min="2309" max="2310" width="0" style="12" hidden="1" customWidth="1"/>
    <col min="2311" max="2311" width="5.7109375" style="12" customWidth="1"/>
    <col min="2312" max="2560" width="9.140625" style="12"/>
    <col min="2561" max="2561" width="3.7109375" style="12" customWidth="1"/>
    <col min="2562" max="2562" width="14.28515625" style="12" customWidth="1"/>
    <col min="2563" max="2563" width="67.5703125" style="12" customWidth="1"/>
    <col min="2564" max="2564" width="12.140625" style="12" customWidth="1"/>
    <col min="2565" max="2566" width="0" style="12" hidden="1" customWidth="1"/>
    <col min="2567" max="2567" width="5.7109375" style="12" customWidth="1"/>
    <col min="2568" max="2816" width="9.140625" style="12"/>
    <col min="2817" max="2817" width="3.7109375" style="12" customWidth="1"/>
    <col min="2818" max="2818" width="14.28515625" style="12" customWidth="1"/>
    <col min="2819" max="2819" width="67.5703125" style="12" customWidth="1"/>
    <col min="2820" max="2820" width="12.140625" style="12" customWidth="1"/>
    <col min="2821" max="2822" width="0" style="12" hidden="1" customWidth="1"/>
    <col min="2823" max="2823" width="5.7109375" style="12" customWidth="1"/>
    <col min="2824" max="3072" width="9.140625" style="12"/>
    <col min="3073" max="3073" width="3.7109375" style="12" customWidth="1"/>
    <col min="3074" max="3074" width="14.28515625" style="12" customWidth="1"/>
    <col min="3075" max="3075" width="67.5703125" style="12" customWidth="1"/>
    <col min="3076" max="3076" width="12.140625" style="12" customWidth="1"/>
    <col min="3077" max="3078" width="0" style="12" hidden="1" customWidth="1"/>
    <col min="3079" max="3079" width="5.7109375" style="12" customWidth="1"/>
    <col min="3080" max="3328" width="9.140625" style="12"/>
    <col min="3329" max="3329" width="3.7109375" style="12" customWidth="1"/>
    <col min="3330" max="3330" width="14.28515625" style="12" customWidth="1"/>
    <col min="3331" max="3331" width="67.5703125" style="12" customWidth="1"/>
    <col min="3332" max="3332" width="12.140625" style="12" customWidth="1"/>
    <col min="3333" max="3334" width="0" style="12" hidden="1" customWidth="1"/>
    <col min="3335" max="3335" width="5.7109375" style="12" customWidth="1"/>
    <col min="3336" max="3584" width="9.140625" style="12"/>
    <col min="3585" max="3585" width="3.7109375" style="12" customWidth="1"/>
    <col min="3586" max="3586" width="14.28515625" style="12" customWidth="1"/>
    <col min="3587" max="3587" width="67.5703125" style="12" customWidth="1"/>
    <col min="3588" max="3588" width="12.140625" style="12" customWidth="1"/>
    <col min="3589" max="3590" width="0" style="12" hidden="1" customWidth="1"/>
    <col min="3591" max="3591" width="5.7109375" style="12" customWidth="1"/>
    <col min="3592" max="3840" width="9.140625" style="12"/>
    <col min="3841" max="3841" width="3.7109375" style="12" customWidth="1"/>
    <col min="3842" max="3842" width="14.28515625" style="12" customWidth="1"/>
    <col min="3843" max="3843" width="67.5703125" style="12" customWidth="1"/>
    <col min="3844" max="3844" width="12.140625" style="12" customWidth="1"/>
    <col min="3845" max="3846" width="0" style="12" hidden="1" customWidth="1"/>
    <col min="3847" max="3847" width="5.7109375" style="12" customWidth="1"/>
    <col min="3848" max="4096" width="9.140625" style="12"/>
    <col min="4097" max="4097" width="3.7109375" style="12" customWidth="1"/>
    <col min="4098" max="4098" width="14.28515625" style="12" customWidth="1"/>
    <col min="4099" max="4099" width="67.5703125" style="12" customWidth="1"/>
    <col min="4100" max="4100" width="12.140625" style="12" customWidth="1"/>
    <col min="4101" max="4102" width="0" style="12" hidden="1" customWidth="1"/>
    <col min="4103" max="4103" width="5.7109375" style="12" customWidth="1"/>
    <col min="4104" max="4352" width="9.140625" style="12"/>
    <col min="4353" max="4353" width="3.7109375" style="12" customWidth="1"/>
    <col min="4354" max="4354" width="14.28515625" style="12" customWidth="1"/>
    <col min="4355" max="4355" width="67.5703125" style="12" customWidth="1"/>
    <col min="4356" max="4356" width="12.140625" style="12" customWidth="1"/>
    <col min="4357" max="4358" width="0" style="12" hidden="1" customWidth="1"/>
    <col min="4359" max="4359" width="5.7109375" style="12" customWidth="1"/>
    <col min="4360" max="4608" width="9.140625" style="12"/>
    <col min="4609" max="4609" width="3.7109375" style="12" customWidth="1"/>
    <col min="4610" max="4610" width="14.28515625" style="12" customWidth="1"/>
    <col min="4611" max="4611" width="67.5703125" style="12" customWidth="1"/>
    <col min="4612" max="4612" width="12.140625" style="12" customWidth="1"/>
    <col min="4613" max="4614" width="0" style="12" hidden="1" customWidth="1"/>
    <col min="4615" max="4615" width="5.7109375" style="12" customWidth="1"/>
    <col min="4616" max="4864" width="9.140625" style="12"/>
    <col min="4865" max="4865" width="3.7109375" style="12" customWidth="1"/>
    <col min="4866" max="4866" width="14.28515625" style="12" customWidth="1"/>
    <col min="4867" max="4867" width="67.5703125" style="12" customWidth="1"/>
    <col min="4868" max="4868" width="12.140625" style="12" customWidth="1"/>
    <col min="4869" max="4870" width="0" style="12" hidden="1" customWidth="1"/>
    <col min="4871" max="4871" width="5.7109375" style="12" customWidth="1"/>
    <col min="4872" max="5120" width="9.140625" style="12"/>
    <col min="5121" max="5121" width="3.7109375" style="12" customWidth="1"/>
    <col min="5122" max="5122" width="14.28515625" style="12" customWidth="1"/>
    <col min="5123" max="5123" width="67.5703125" style="12" customWidth="1"/>
    <col min="5124" max="5124" width="12.140625" style="12" customWidth="1"/>
    <col min="5125" max="5126" width="0" style="12" hidden="1" customWidth="1"/>
    <col min="5127" max="5127" width="5.7109375" style="12" customWidth="1"/>
    <col min="5128" max="5376" width="9.140625" style="12"/>
    <col min="5377" max="5377" width="3.7109375" style="12" customWidth="1"/>
    <col min="5378" max="5378" width="14.28515625" style="12" customWidth="1"/>
    <col min="5379" max="5379" width="67.5703125" style="12" customWidth="1"/>
    <col min="5380" max="5380" width="12.140625" style="12" customWidth="1"/>
    <col min="5381" max="5382" width="0" style="12" hidden="1" customWidth="1"/>
    <col min="5383" max="5383" width="5.7109375" style="12" customWidth="1"/>
    <col min="5384" max="5632" width="9.140625" style="12"/>
    <col min="5633" max="5633" width="3.7109375" style="12" customWidth="1"/>
    <col min="5634" max="5634" width="14.28515625" style="12" customWidth="1"/>
    <col min="5635" max="5635" width="67.5703125" style="12" customWidth="1"/>
    <col min="5636" max="5636" width="12.140625" style="12" customWidth="1"/>
    <col min="5637" max="5638" width="0" style="12" hidden="1" customWidth="1"/>
    <col min="5639" max="5639" width="5.7109375" style="12" customWidth="1"/>
    <col min="5640" max="5888" width="9.140625" style="12"/>
    <col min="5889" max="5889" width="3.7109375" style="12" customWidth="1"/>
    <col min="5890" max="5890" width="14.28515625" style="12" customWidth="1"/>
    <col min="5891" max="5891" width="67.5703125" style="12" customWidth="1"/>
    <col min="5892" max="5892" width="12.140625" style="12" customWidth="1"/>
    <col min="5893" max="5894" width="0" style="12" hidden="1" customWidth="1"/>
    <col min="5895" max="5895" width="5.7109375" style="12" customWidth="1"/>
    <col min="5896" max="6144" width="9.140625" style="12"/>
    <col min="6145" max="6145" width="3.7109375" style="12" customWidth="1"/>
    <col min="6146" max="6146" width="14.28515625" style="12" customWidth="1"/>
    <col min="6147" max="6147" width="67.5703125" style="12" customWidth="1"/>
    <col min="6148" max="6148" width="12.140625" style="12" customWidth="1"/>
    <col min="6149" max="6150" width="0" style="12" hidden="1" customWidth="1"/>
    <col min="6151" max="6151" width="5.7109375" style="12" customWidth="1"/>
    <col min="6152" max="6400" width="9.140625" style="12"/>
    <col min="6401" max="6401" width="3.7109375" style="12" customWidth="1"/>
    <col min="6402" max="6402" width="14.28515625" style="12" customWidth="1"/>
    <col min="6403" max="6403" width="67.5703125" style="12" customWidth="1"/>
    <col min="6404" max="6404" width="12.140625" style="12" customWidth="1"/>
    <col min="6405" max="6406" width="0" style="12" hidden="1" customWidth="1"/>
    <col min="6407" max="6407" width="5.7109375" style="12" customWidth="1"/>
    <col min="6408" max="6656" width="9.140625" style="12"/>
    <col min="6657" max="6657" width="3.7109375" style="12" customWidth="1"/>
    <col min="6658" max="6658" width="14.28515625" style="12" customWidth="1"/>
    <col min="6659" max="6659" width="67.5703125" style="12" customWidth="1"/>
    <col min="6660" max="6660" width="12.140625" style="12" customWidth="1"/>
    <col min="6661" max="6662" width="0" style="12" hidden="1" customWidth="1"/>
    <col min="6663" max="6663" width="5.7109375" style="12" customWidth="1"/>
    <col min="6664" max="6912" width="9.140625" style="12"/>
    <col min="6913" max="6913" width="3.7109375" style="12" customWidth="1"/>
    <col min="6914" max="6914" width="14.28515625" style="12" customWidth="1"/>
    <col min="6915" max="6915" width="67.5703125" style="12" customWidth="1"/>
    <col min="6916" max="6916" width="12.140625" style="12" customWidth="1"/>
    <col min="6917" max="6918" width="0" style="12" hidden="1" customWidth="1"/>
    <col min="6919" max="6919" width="5.7109375" style="12" customWidth="1"/>
    <col min="6920" max="7168" width="9.140625" style="12"/>
    <col min="7169" max="7169" width="3.7109375" style="12" customWidth="1"/>
    <col min="7170" max="7170" width="14.28515625" style="12" customWidth="1"/>
    <col min="7171" max="7171" width="67.5703125" style="12" customWidth="1"/>
    <col min="7172" max="7172" width="12.140625" style="12" customWidth="1"/>
    <col min="7173" max="7174" width="0" style="12" hidden="1" customWidth="1"/>
    <col min="7175" max="7175" width="5.7109375" style="12" customWidth="1"/>
    <col min="7176" max="7424" width="9.140625" style="12"/>
    <col min="7425" max="7425" width="3.7109375" style="12" customWidth="1"/>
    <col min="7426" max="7426" width="14.28515625" style="12" customWidth="1"/>
    <col min="7427" max="7427" width="67.5703125" style="12" customWidth="1"/>
    <col min="7428" max="7428" width="12.140625" style="12" customWidth="1"/>
    <col min="7429" max="7430" width="0" style="12" hidden="1" customWidth="1"/>
    <col min="7431" max="7431" width="5.7109375" style="12" customWidth="1"/>
    <col min="7432" max="7680" width="9.140625" style="12"/>
    <col min="7681" max="7681" width="3.7109375" style="12" customWidth="1"/>
    <col min="7682" max="7682" width="14.28515625" style="12" customWidth="1"/>
    <col min="7683" max="7683" width="67.5703125" style="12" customWidth="1"/>
    <col min="7684" max="7684" width="12.140625" style="12" customWidth="1"/>
    <col min="7685" max="7686" width="0" style="12" hidden="1" customWidth="1"/>
    <col min="7687" max="7687" width="5.7109375" style="12" customWidth="1"/>
    <col min="7688" max="7936" width="9.140625" style="12"/>
    <col min="7937" max="7937" width="3.7109375" style="12" customWidth="1"/>
    <col min="7938" max="7938" width="14.28515625" style="12" customWidth="1"/>
    <col min="7939" max="7939" width="67.5703125" style="12" customWidth="1"/>
    <col min="7940" max="7940" width="12.140625" style="12" customWidth="1"/>
    <col min="7941" max="7942" width="0" style="12" hidden="1" customWidth="1"/>
    <col min="7943" max="7943" width="5.7109375" style="12" customWidth="1"/>
    <col min="7944" max="8192" width="9.140625" style="12"/>
    <col min="8193" max="8193" width="3.7109375" style="12" customWidth="1"/>
    <col min="8194" max="8194" width="14.28515625" style="12" customWidth="1"/>
    <col min="8195" max="8195" width="67.5703125" style="12" customWidth="1"/>
    <col min="8196" max="8196" width="12.140625" style="12" customWidth="1"/>
    <col min="8197" max="8198" width="0" style="12" hidden="1" customWidth="1"/>
    <col min="8199" max="8199" width="5.7109375" style="12" customWidth="1"/>
    <col min="8200" max="8448" width="9.140625" style="12"/>
    <col min="8449" max="8449" width="3.7109375" style="12" customWidth="1"/>
    <col min="8450" max="8450" width="14.28515625" style="12" customWidth="1"/>
    <col min="8451" max="8451" width="67.5703125" style="12" customWidth="1"/>
    <col min="8452" max="8452" width="12.140625" style="12" customWidth="1"/>
    <col min="8453" max="8454" width="0" style="12" hidden="1" customWidth="1"/>
    <col min="8455" max="8455" width="5.7109375" style="12" customWidth="1"/>
    <col min="8456" max="8704" width="9.140625" style="12"/>
    <col min="8705" max="8705" width="3.7109375" style="12" customWidth="1"/>
    <col min="8706" max="8706" width="14.28515625" style="12" customWidth="1"/>
    <col min="8707" max="8707" width="67.5703125" style="12" customWidth="1"/>
    <col min="8708" max="8708" width="12.140625" style="12" customWidth="1"/>
    <col min="8709" max="8710" width="0" style="12" hidden="1" customWidth="1"/>
    <col min="8711" max="8711" width="5.7109375" style="12" customWidth="1"/>
    <col min="8712" max="8960" width="9.140625" style="12"/>
    <col min="8961" max="8961" width="3.7109375" style="12" customWidth="1"/>
    <col min="8962" max="8962" width="14.28515625" style="12" customWidth="1"/>
    <col min="8963" max="8963" width="67.5703125" style="12" customWidth="1"/>
    <col min="8964" max="8964" width="12.140625" style="12" customWidth="1"/>
    <col min="8965" max="8966" width="0" style="12" hidden="1" customWidth="1"/>
    <col min="8967" max="8967" width="5.7109375" style="12" customWidth="1"/>
    <col min="8968" max="9216" width="9.140625" style="12"/>
    <col min="9217" max="9217" width="3.7109375" style="12" customWidth="1"/>
    <col min="9218" max="9218" width="14.28515625" style="12" customWidth="1"/>
    <col min="9219" max="9219" width="67.5703125" style="12" customWidth="1"/>
    <col min="9220" max="9220" width="12.140625" style="12" customWidth="1"/>
    <col min="9221" max="9222" width="0" style="12" hidden="1" customWidth="1"/>
    <col min="9223" max="9223" width="5.7109375" style="12" customWidth="1"/>
    <col min="9224" max="9472" width="9.140625" style="12"/>
    <col min="9473" max="9473" width="3.7109375" style="12" customWidth="1"/>
    <col min="9474" max="9474" width="14.28515625" style="12" customWidth="1"/>
    <col min="9475" max="9475" width="67.5703125" style="12" customWidth="1"/>
    <col min="9476" max="9476" width="12.140625" style="12" customWidth="1"/>
    <col min="9477" max="9478" width="0" style="12" hidden="1" customWidth="1"/>
    <col min="9479" max="9479" width="5.7109375" style="12" customWidth="1"/>
    <col min="9480" max="9728" width="9.140625" style="12"/>
    <col min="9729" max="9729" width="3.7109375" style="12" customWidth="1"/>
    <col min="9730" max="9730" width="14.28515625" style="12" customWidth="1"/>
    <col min="9731" max="9731" width="67.5703125" style="12" customWidth="1"/>
    <col min="9732" max="9732" width="12.140625" style="12" customWidth="1"/>
    <col min="9733" max="9734" width="0" style="12" hidden="1" customWidth="1"/>
    <col min="9735" max="9735" width="5.7109375" style="12" customWidth="1"/>
    <col min="9736" max="9984" width="9.140625" style="12"/>
    <col min="9985" max="9985" width="3.7109375" style="12" customWidth="1"/>
    <col min="9986" max="9986" width="14.28515625" style="12" customWidth="1"/>
    <col min="9987" max="9987" width="67.5703125" style="12" customWidth="1"/>
    <col min="9988" max="9988" width="12.140625" style="12" customWidth="1"/>
    <col min="9989" max="9990" width="0" style="12" hidden="1" customWidth="1"/>
    <col min="9991" max="9991" width="5.7109375" style="12" customWidth="1"/>
    <col min="9992" max="10240" width="9.140625" style="12"/>
    <col min="10241" max="10241" width="3.7109375" style="12" customWidth="1"/>
    <col min="10242" max="10242" width="14.28515625" style="12" customWidth="1"/>
    <col min="10243" max="10243" width="67.5703125" style="12" customWidth="1"/>
    <col min="10244" max="10244" width="12.140625" style="12" customWidth="1"/>
    <col min="10245" max="10246" width="0" style="12" hidden="1" customWidth="1"/>
    <col min="10247" max="10247" width="5.7109375" style="12" customWidth="1"/>
    <col min="10248" max="10496" width="9.140625" style="12"/>
    <col min="10497" max="10497" width="3.7109375" style="12" customWidth="1"/>
    <col min="10498" max="10498" width="14.28515625" style="12" customWidth="1"/>
    <col min="10499" max="10499" width="67.5703125" style="12" customWidth="1"/>
    <col min="10500" max="10500" width="12.140625" style="12" customWidth="1"/>
    <col min="10501" max="10502" width="0" style="12" hidden="1" customWidth="1"/>
    <col min="10503" max="10503" width="5.7109375" style="12" customWidth="1"/>
    <col min="10504" max="10752" width="9.140625" style="12"/>
    <col min="10753" max="10753" width="3.7109375" style="12" customWidth="1"/>
    <col min="10754" max="10754" width="14.28515625" style="12" customWidth="1"/>
    <col min="10755" max="10755" width="67.5703125" style="12" customWidth="1"/>
    <col min="10756" max="10756" width="12.140625" style="12" customWidth="1"/>
    <col min="10757" max="10758" width="0" style="12" hidden="1" customWidth="1"/>
    <col min="10759" max="10759" width="5.7109375" style="12" customWidth="1"/>
    <col min="10760" max="11008" width="9.140625" style="12"/>
    <col min="11009" max="11009" width="3.7109375" style="12" customWidth="1"/>
    <col min="11010" max="11010" width="14.28515625" style="12" customWidth="1"/>
    <col min="11011" max="11011" width="67.5703125" style="12" customWidth="1"/>
    <col min="11012" max="11012" width="12.140625" style="12" customWidth="1"/>
    <col min="11013" max="11014" width="0" style="12" hidden="1" customWidth="1"/>
    <col min="11015" max="11015" width="5.7109375" style="12" customWidth="1"/>
    <col min="11016" max="11264" width="9.140625" style="12"/>
    <col min="11265" max="11265" width="3.7109375" style="12" customWidth="1"/>
    <col min="11266" max="11266" width="14.28515625" style="12" customWidth="1"/>
    <col min="11267" max="11267" width="67.5703125" style="12" customWidth="1"/>
    <col min="11268" max="11268" width="12.140625" style="12" customWidth="1"/>
    <col min="11269" max="11270" width="0" style="12" hidden="1" customWidth="1"/>
    <col min="11271" max="11271" width="5.7109375" style="12" customWidth="1"/>
    <col min="11272" max="11520" width="9.140625" style="12"/>
    <col min="11521" max="11521" width="3.7109375" style="12" customWidth="1"/>
    <col min="11522" max="11522" width="14.28515625" style="12" customWidth="1"/>
    <col min="11523" max="11523" width="67.5703125" style="12" customWidth="1"/>
    <col min="11524" max="11524" width="12.140625" style="12" customWidth="1"/>
    <col min="11525" max="11526" width="0" style="12" hidden="1" customWidth="1"/>
    <col min="11527" max="11527" width="5.7109375" style="12" customWidth="1"/>
    <col min="11528" max="11776" width="9.140625" style="12"/>
    <col min="11777" max="11777" width="3.7109375" style="12" customWidth="1"/>
    <col min="11778" max="11778" width="14.28515625" style="12" customWidth="1"/>
    <col min="11779" max="11779" width="67.5703125" style="12" customWidth="1"/>
    <col min="11780" max="11780" width="12.140625" style="12" customWidth="1"/>
    <col min="11781" max="11782" width="0" style="12" hidden="1" customWidth="1"/>
    <col min="11783" max="11783" width="5.7109375" style="12" customWidth="1"/>
    <col min="11784" max="12032" width="9.140625" style="12"/>
    <col min="12033" max="12033" width="3.7109375" style="12" customWidth="1"/>
    <col min="12034" max="12034" width="14.28515625" style="12" customWidth="1"/>
    <col min="12035" max="12035" width="67.5703125" style="12" customWidth="1"/>
    <col min="12036" max="12036" width="12.140625" style="12" customWidth="1"/>
    <col min="12037" max="12038" width="0" style="12" hidden="1" customWidth="1"/>
    <col min="12039" max="12039" width="5.7109375" style="12" customWidth="1"/>
    <col min="12040" max="12288" width="9.140625" style="12"/>
    <col min="12289" max="12289" width="3.7109375" style="12" customWidth="1"/>
    <col min="12290" max="12290" width="14.28515625" style="12" customWidth="1"/>
    <col min="12291" max="12291" width="67.5703125" style="12" customWidth="1"/>
    <col min="12292" max="12292" width="12.140625" style="12" customWidth="1"/>
    <col min="12293" max="12294" width="0" style="12" hidden="1" customWidth="1"/>
    <col min="12295" max="12295" width="5.7109375" style="12" customWidth="1"/>
    <col min="12296" max="12544" width="9.140625" style="12"/>
    <col min="12545" max="12545" width="3.7109375" style="12" customWidth="1"/>
    <col min="12546" max="12546" width="14.28515625" style="12" customWidth="1"/>
    <col min="12547" max="12547" width="67.5703125" style="12" customWidth="1"/>
    <col min="12548" max="12548" width="12.140625" style="12" customWidth="1"/>
    <col min="12549" max="12550" width="0" style="12" hidden="1" customWidth="1"/>
    <col min="12551" max="12551" width="5.7109375" style="12" customWidth="1"/>
    <col min="12552" max="12800" width="9.140625" style="12"/>
    <col min="12801" max="12801" width="3.7109375" style="12" customWidth="1"/>
    <col min="12802" max="12802" width="14.28515625" style="12" customWidth="1"/>
    <col min="12803" max="12803" width="67.5703125" style="12" customWidth="1"/>
    <col min="12804" max="12804" width="12.140625" style="12" customWidth="1"/>
    <col min="12805" max="12806" width="0" style="12" hidden="1" customWidth="1"/>
    <col min="12807" max="12807" width="5.7109375" style="12" customWidth="1"/>
    <col min="12808" max="13056" width="9.140625" style="12"/>
    <col min="13057" max="13057" width="3.7109375" style="12" customWidth="1"/>
    <col min="13058" max="13058" width="14.28515625" style="12" customWidth="1"/>
    <col min="13059" max="13059" width="67.5703125" style="12" customWidth="1"/>
    <col min="13060" max="13060" width="12.140625" style="12" customWidth="1"/>
    <col min="13061" max="13062" width="0" style="12" hidden="1" customWidth="1"/>
    <col min="13063" max="13063" width="5.7109375" style="12" customWidth="1"/>
    <col min="13064" max="13312" width="9.140625" style="12"/>
    <col min="13313" max="13313" width="3.7109375" style="12" customWidth="1"/>
    <col min="13314" max="13314" width="14.28515625" style="12" customWidth="1"/>
    <col min="13315" max="13315" width="67.5703125" style="12" customWidth="1"/>
    <col min="13316" max="13316" width="12.140625" style="12" customWidth="1"/>
    <col min="13317" max="13318" width="0" style="12" hidden="1" customWidth="1"/>
    <col min="13319" max="13319" width="5.7109375" style="12" customWidth="1"/>
    <col min="13320" max="13568" width="9.140625" style="12"/>
    <col min="13569" max="13569" width="3.7109375" style="12" customWidth="1"/>
    <col min="13570" max="13570" width="14.28515625" style="12" customWidth="1"/>
    <col min="13571" max="13571" width="67.5703125" style="12" customWidth="1"/>
    <col min="13572" max="13572" width="12.140625" style="12" customWidth="1"/>
    <col min="13573" max="13574" width="0" style="12" hidden="1" customWidth="1"/>
    <col min="13575" max="13575" width="5.7109375" style="12" customWidth="1"/>
    <col min="13576" max="13824" width="9.140625" style="12"/>
    <col min="13825" max="13825" width="3.7109375" style="12" customWidth="1"/>
    <col min="13826" max="13826" width="14.28515625" style="12" customWidth="1"/>
    <col min="13827" max="13827" width="67.5703125" style="12" customWidth="1"/>
    <col min="13828" max="13828" width="12.140625" style="12" customWidth="1"/>
    <col min="13829" max="13830" width="0" style="12" hidden="1" customWidth="1"/>
    <col min="13831" max="13831" width="5.7109375" style="12" customWidth="1"/>
    <col min="13832" max="14080" width="9.140625" style="12"/>
    <col min="14081" max="14081" width="3.7109375" style="12" customWidth="1"/>
    <col min="14082" max="14082" width="14.28515625" style="12" customWidth="1"/>
    <col min="14083" max="14083" width="67.5703125" style="12" customWidth="1"/>
    <col min="14084" max="14084" width="12.140625" style="12" customWidth="1"/>
    <col min="14085" max="14086" width="0" style="12" hidden="1" customWidth="1"/>
    <col min="14087" max="14087" width="5.7109375" style="12" customWidth="1"/>
    <col min="14088" max="14336" width="9.140625" style="12"/>
    <col min="14337" max="14337" width="3.7109375" style="12" customWidth="1"/>
    <col min="14338" max="14338" width="14.28515625" style="12" customWidth="1"/>
    <col min="14339" max="14339" width="67.5703125" style="12" customWidth="1"/>
    <col min="14340" max="14340" width="12.140625" style="12" customWidth="1"/>
    <col min="14341" max="14342" width="0" style="12" hidden="1" customWidth="1"/>
    <col min="14343" max="14343" width="5.7109375" style="12" customWidth="1"/>
    <col min="14344" max="14592" width="9.140625" style="12"/>
    <col min="14593" max="14593" width="3.7109375" style="12" customWidth="1"/>
    <col min="14594" max="14594" width="14.28515625" style="12" customWidth="1"/>
    <col min="14595" max="14595" width="67.5703125" style="12" customWidth="1"/>
    <col min="14596" max="14596" width="12.140625" style="12" customWidth="1"/>
    <col min="14597" max="14598" width="0" style="12" hidden="1" customWidth="1"/>
    <col min="14599" max="14599" width="5.7109375" style="12" customWidth="1"/>
    <col min="14600" max="14848" width="9.140625" style="12"/>
    <col min="14849" max="14849" width="3.7109375" style="12" customWidth="1"/>
    <col min="14850" max="14850" width="14.28515625" style="12" customWidth="1"/>
    <col min="14851" max="14851" width="67.5703125" style="12" customWidth="1"/>
    <col min="14852" max="14852" width="12.140625" style="12" customWidth="1"/>
    <col min="14853" max="14854" width="0" style="12" hidden="1" customWidth="1"/>
    <col min="14855" max="14855" width="5.7109375" style="12" customWidth="1"/>
    <col min="14856" max="15104" width="9.140625" style="12"/>
    <col min="15105" max="15105" width="3.7109375" style="12" customWidth="1"/>
    <col min="15106" max="15106" width="14.28515625" style="12" customWidth="1"/>
    <col min="15107" max="15107" width="67.5703125" style="12" customWidth="1"/>
    <col min="15108" max="15108" width="12.140625" style="12" customWidth="1"/>
    <col min="15109" max="15110" width="0" style="12" hidden="1" customWidth="1"/>
    <col min="15111" max="15111" width="5.7109375" style="12" customWidth="1"/>
    <col min="15112" max="15360" width="9.140625" style="12"/>
    <col min="15361" max="15361" width="3.7109375" style="12" customWidth="1"/>
    <col min="15362" max="15362" width="14.28515625" style="12" customWidth="1"/>
    <col min="15363" max="15363" width="67.5703125" style="12" customWidth="1"/>
    <col min="15364" max="15364" width="12.140625" style="12" customWidth="1"/>
    <col min="15365" max="15366" width="0" style="12" hidden="1" customWidth="1"/>
    <col min="15367" max="15367" width="5.7109375" style="12" customWidth="1"/>
    <col min="15368" max="15616" width="9.140625" style="12"/>
    <col min="15617" max="15617" width="3.7109375" style="12" customWidth="1"/>
    <col min="15618" max="15618" width="14.28515625" style="12" customWidth="1"/>
    <col min="15619" max="15619" width="67.5703125" style="12" customWidth="1"/>
    <col min="15620" max="15620" width="12.140625" style="12" customWidth="1"/>
    <col min="15621" max="15622" width="0" style="12" hidden="1" customWidth="1"/>
    <col min="15623" max="15623" width="5.7109375" style="12" customWidth="1"/>
    <col min="15624" max="15872" width="9.140625" style="12"/>
    <col min="15873" max="15873" width="3.7109375" style="12" customWidth="1"/>
    <col min="15874" max="15874" width="14.28515625" style="12" customWidth="1"/>
    <col min="15875" max="15875" width="67.5703125" style="12" customWidth="1"/>
    <col min="15876" max="15876" width="12.140625" style="12" customWidth="1"/>
    <col min="15877" max="15878" width="0" style="12" hidden="1" customWidth="1"/>
    <col min="15879" max="15879" width="5.7109375" style="12" customWidth="1"/>
    <col min="15880" max="16128" width="9.140625" style="12"/>
    <col min="16129" max="16129" width="3.7109375" style="12" customWidth="1"/>
    <col min="16130" max="16130" width="14.28515625" style="12" customWidth="1"/>
    <col min="16131" max="16131" width="67.5703125" style="12" customWidth="1"/>
    <col min="16132" max="16132" width="12.140625" style="12" customWidth="1"/>
    <col min="16133" max="16134" width="0" style="12" hidden="1" customWidth="1"/>
    <col min="16135" max="16135" width="5.7109375" style="12" customWidth="1"/>
    <col min="16136" max="16384" width="9.140625" style="12"/>
  </cols>
  <sheetData>
    <row r="1" spans="1:9" s="15" customFormat="1" x14ac:dyDescent="0.25">
      <c r="A1" s="235" t="s">
        <v>56</v>
      </c>
      <c r="B1" s="235"/>
      <c r="C1" s="235"/>
      <c r="D1" s="20"/>
    </row>
    <row r="2" spans="1:9" x14ac:dyDescent="0.25">
      <c r="C2" s="22"/>
      <c r="E2" s="22"/>
      <c r="F2" s="22"/>
      <c r="G2" s="22"/>
      <c r="H2" s="22"/>
    </row>
    <row r="3" spans="1:9" x14ac:dyDescent="0.25">
      <c r="A3" s="210"/>
      <c r="D3" s="39" t="s">
        <v>44</v>
      </c>
      <c r="E3" s="215" t="s">
        <v>18</v>
      </c>
      <c r="F3" s="215" t="s">
        <v>19</v>
      </c>
      <c r="G3" s="22"/>
      <c r="H3" s="22"/>
    </row>
    <row r="4" spans="1:9" x14ac:dyDescent="0.25">
      <c r="A4" s="129"/>
      <c r="B4" s="129"/>
      <c r="C4" s="130" t="s">
        <v>45</v>
      </c>
      <c r="D4" s="131">
        <f>D5</f>
        <v>100000</v>
      </c>
      <c r="G4" s="15"/>
      <c r="H4" s="15"/>
    </row>
    <row r="5" spans="1:9" x14ac:dyDescent="0.25">
      <c r="C5" s="132" t="s">
        <v>38</v>
      </c>
      <c r="D5" s="133">
        <v>100000</v>
      </c>
      <c r="G5" s="15"/>
      <c r="H5" s="15"/>
    </row>
    <row r="6" spans="1:9" x14ac:dyDescent="0.25">
      <c r="C6" s="15"/>
      <c r="D6" s="20"/>
      <c r="G6" s="15"/>
      <c r="H6" s="15"/>
    </row>
    <row r="7" spans="1:9" s="15" customFormat="1" ht="15.75" customHeight="1" x14ac:dyDescent="0.25">
      <c r="A7" s="129"/>
      <c r="B7" s="130"/>
      <c r="C7" s="130" t="s">
        <v>320</v>
      </c>
      <c r="D7" s="131">
        <f>D14+D16+D18+D22+D25+D27+D29+D31+D35+D37+D39+D41</f>
        <v>0</v>
      </c>
    </row>
    <row r="8" spans="1:9" s="15" customFormat="1" ht="15.75" customHeight="1" x14ac:dyDescent="0.25">
      <c r="A8" s="22"/>
      <c r="D8" s="20"/>
    </row>
    <row r="9" spans="1:9" ht="13.5" customHeight="1" x14ac:dyDescent="0.25">
      <c r="A9" s="129"/>
      <c r="B9" s="129"/>
      <c r="C9" s="130" t="s">
        <v>322</v>
      </c>
      <c r="D9" s="131">
        <f>SUM(D4+D7)</f>
        <v>100000</v>
      </c>
      <c r="E9" s="134"/>
      <c r="F9" s="134"/>
      <c r="G9" s="134"/>
      <c r="H9" s="134"/>
    </row>
    <row r="10" spans="1:9" s="134" customFormat="1" ht="14.45" x14ac:dyDescent="0.3">
      <c r="D10" s="133"/>
    </row>
    <row r="11" spans="1:9" ht="14.45" x14ac:dyDescent="0.3">
      <c r="B11" s="15" t="s">
        <v>42</v>
      </c>
      <c r="C11" s="15" t="s">
        <v>21</v>
      </c>
      <c r="G11" s="22"/>
      <c r="H11" s="22"/>
    </row>
    <row r="12" spans="1:9" ht="14.45" x14ac:dyDescent="0.3">
      <c r="B12" s="15"/>
      <c r="C12" s="15"/>
      <c r="G12" s="22"/>
      <c r="H12" s="22"/>
    </row>
    <row r="13" spans="1:9" s="22" customFormat="1" ht="14.45" x14ac:dyDescent="0.3">
      <c r="A13" s="135"/>
      <c r="B13" s="135"/>
      <c r="C13" s="135"/>
      <c r="D13" s="145"/>
    </row>
    <row r="14" spans="1:9" s="15" customFormat="1" ht="13.5" customHeight="1" x14ac:dyDescent="0.3">
      <c r="A14" s="22"/>
      <c r="C14" s="87" t="s">
        <v>22</v>
      </c>
      <c r="D14" s="136">
        <f>SUM(D13:D13)</f>
        <v>0</v>
      </c>
      <c r="E14" s="87"/>
      <c r="F14" s="87"/>
      <c r="G14" s="87"/>
      <c r="H14" s="87"/>
      <c r="I14" s="87"/>
    </row>
    <row r="15" spans="1:9" s="22" customFormat="1" ht="13.5" hidden="1" customHeight="1" x14ac:dyDescent="0.25">
      <c r="A15" s="135"/>
      <c r="B15" s="135"/>
      <c r="C15" s="135"/>
      <c r="D15" s="137"/>
      <c r="E15" s="84"/>
      <c r="F15" s="84"/>
      <c r="G15" s="84"/>
      <c r="H15" s="84"/>
      <c r="I15" s="84"/>
    </row>
    <row r="16" spans="1:9" s="15" customFormat="1" ht="13.5" hidden="1" customHeight="1" x14ac:dyDescent="0.25">
      <c r="A16" s="22"/>
      <c r="C16" s="87" t="s">
        <v>23</v>
      </c>
      <c r="D16" s="136">
        <f>SUM(D15:D15)</f>
        <v>0</v>
      </c>
      <c r="E16" s="87"/>
      <c r="F16" s="87"/>
      <c r="G16" s="87"/>
      <c r="H16" s="87"/>
      <c r="I16" s="87"/>
    </row>
    <row r="17" spans="1:9" s="15" customFormat="1" ht="13.5" hidden="1" customHeight="1" x14ac:dyDescent="0.25">
      <c r="A17" s="135"/>
      <c r="B17" s="138"/>
      <c r="C17" s="138"/>
      <c r="D17" s="139"/>
      <c r="E17" s="87"/>
      <c r="F17" s="87"/>
      <c r="G17" s="87"/>
      <c r="H17" s="87"/>
      <c r="I17" s="87"/>
    </row>
    <row r="18" spans="1:9" s="15" customFormat="1" ht="13.5" hidden="1" customHeight="1" x14ac:dyDescent="0.25">
      <c r="A18" s="22"/>
      <c r="C18" s="87" t="s">
        <v>24</v>
      </c>
      <c r="D18" s="136">
        <f>SUM(D17:D17)</f>
        <v>0</v>
      </c>
      <c r="E18" s="87"/>
      <c r="F18" s="87"/>
      <c r="G18" s="87"/>
      <c r="H18" s="87"/>
      <c r="I18" s="87"/>
    </row>
    <row r="19" spans="1:9" s="15" customFormat="1" ht="13.5" hidden="1" customHeight="1" x14ac:dyDescent="0.25">
      <c r="A19" s="22"/>
      <c r="C19" s="87"/>
      <c r="D19" s="136"/>
      <c r="E19" s="87"/>
      <c r="F19" s="87"/>
      <c r="G19" s="87"/>
      <c r="H19" s="87"/>
      <c r="I19" s="87"/>
    </row>
    <row r="20" spans="1:9" s="15" customFormat="1" hidden="1" x14ac:dyDescent="0.25">
      <c r="A20" s="48"/>
      <c r="B20" s="49"/>
      <c r="C20" s="165"/>
      <c r="D20" s="187"/>
      <c r="E20" s="162"/>
      <c r="F20" s="167"/>
      <c r="G20" s="87"/>
      <c r="H20" s="87"/>
      <c r="I20" s="87"/>
    </row>
    <row r="21" spans="1:9" s="15" customFormat="1" ht="13.5" hidden="1" customHeight="1" x14ac:dyDescent="0.25">
      <c r="A21" s="135"/>
      <c r="B21" s="138"/>
      <c r="C21" s="138"/>
      <c r="D21" s="139"/>
      <c r="E21" s="87"/>
      <c r="F21" s="87"/>
      <c r="G21" s="87"/>
      <c r="H21" s="87"/>
      <c r="I21" s="87"/>
    </row>
    <row r="22" spans="1:9" s="15" customFormat="1" ht="13.5" hidden="1" customHeight="1" x14ac:dyDescent="0.25">
      <c r="A22" s="22"/>
      <c r="C22" s="87" t="s">
        <v>25</v>
      </c>
      <c r="D22" s="136">
        <f>D20</f>
        <v>0</v>
      </c>
      <c r="E22" s="87"/>
      <c r="F22" s="87"/>
      <c r="G22" s="87"/>
      <c r="H22" s="87"/>
      <c r="I22" s="87"/>
    </row>
    <row r="23" spans="1:9" s="15" customFormat="1" ht="13.5" hidden="1" customHeight="1" x14ac:dyDescent="0.25">
      <c r="A23" s="22"/>
      <c r="C23" s="87"/>
      <c r="D23" s="136"/>
      <c r="E23" s="87"/>
      <c r="F23" s="87"/>
      <c r="G23" s="87"/>
      <c r="H23" s="87"/>
      <c r="I23" s="87"/>
    </row>
    <row r="24" spans="1:9" s="15" customFormat="1" ht="13.5" hidden="1" customHeight="1" x14ac:dyDescent="0.25">
      <c r="A24" s="135"/>
      <c r="B24" s="138"/>
      <c r="C24" s="138"/>
      <c r="D24" s="139"/>
      <c r="E24" s="87"/>
      <c r="F24" s="87"/>
      <c r="G24" s="87"/>
      <c r="H24" s="87"/>
      <c r="I24" s="87"/>
    </row>
    <row r="25" spans="1:9" s="15" customFormat="1" ht="13.5" hidden="1" customHeight="1" x14ac:dyDescent="0.25">
      <c r="A25" s="22"/>
      <c r="C25" s="87" t="s">
        <v>26</v>
      </c>
      <c r="D25" s="136">
        <f>SUM(D24:D24)</f>
        <v>0</v>
      </c>
      <c r="E25" s="87"/>
      <c r="F25" s="87"/>
      <c r="G25" s="87"/>
      <c r="H25" s="87"/>
      <c r="I25" s="87"/>
    </row>
    <row r="26" spans="1:9" s="15" customFormat="1" ht="13.5" hidden="1" customHeight="1" x14ac:dyDescent="0.25">
      <c r="A26" s="138"/>
      <c r="B26" s="138"/>
      <c r="C26" s="138"/>
      <c r="D26" s="139"/>
      <c r="E26" s="87"/>
      <c r="F26" s="87"/>
      <c r="G26" s="87"/>
      <c r="H26" s="87"/>
      <c r="I26" s="87"/>
    </row>
    <row r="27" spans="1:9" s="15" customFormat="1" ht="13.5" hidden="1" customHeight="1" x14ac:dyDescent="0.25">
      <c r="A27" s="22"/>
      <c r="C27" s="87" t="s">
        <v>27</v>
      </c>
      <c r="D27" s="136">
        <f>SUM(D26:D26)</f>
        <v>0</v>
      </c>
      <c r="E27" s="87"/>
      <c r="F27" s="87"/>
      <c r="G27" s="87"/>
      <c r="H27" s="87"/>
      <c r="I27" s="87"/>
    </row>
    <row r="28" spans="1:9" s="15" customFormat="1" ht="13.5" hidden="1" customHeight="1" x14ac:dyDescent="0.25">
      <c r="A28" s="138"/>
      <c r="B28" s="138"/>
      <c r="C28" s="138"/>
      <c r="D28" s="139"/>
      <c r="E28" s="87"/>
      <c r="F28" s="87"/>
      <c r="G28" s="87"/>
      <c r="H28" s="87"/>
      <c r="I28" s="87"/>
    </row>
    <row r="29" spans="1:9" s="15" customFormat="1" ht="13.5" hidden="1" customHeight="1" x14ac:dyDescent="0.25">
      <c r="A29" s="22"/>
      <c r="C29" s="87" t="s">
        <v>28</v>
      </c>
      <c r="D29" s="136">
        <f>SUM(D27:D28)</f>
        <v>0</v>
      </c>
      <c r="E29" s="87"/>
      <c r="F29" s="87"/>
      <c r="G29" s="87"/>
      <c r="H29" s="87"/>
      <c r="I29" s="87"/>
    </row>
    <row r="30" spans="1:9" s="15" customFormat="1" ht="13.5" hidden="1" customHeight="1" x14ac:dyDescent="0.25">
      <c r="A30" s="138"/>
      <c r="B30" s="138"/>
      <c r="C30" s="138"/>
      <c r="D30" s="139"/>
      <c r="E30" s="87"/>
      <c r="F30" s="87"/>
      <c r="G30" s="87"/>
      <c r="H30" s="87"/>
      <c r="I30" s="87"/>
    </row>
    <row r="31" spans="1:9" s="15" customFormat="1" ht="13.5" hidden="1" customHeight="1" x14ac:dyDescent="0.25">
      <c r="A31" s="22"/>
      <c r="C31" s="87" t="s">
        <v>29</v>
      </c>
      <c r="D31" s="136">
        <f>SUM(D29:D30)</f>
        <v>0</v>
      </c>
      <c r="E31" s="87"/>
      <c r="F31" s="87"/>
      <c r="G31" s="87"/>
      <c r="H31" s="87"/>
      <c r="I31" s="87"/>
    </row>
    <row r="32" spans="1:9" s="15" customFormat="1" ht="13.5" hidden="1" customHeight="1" x14ac:dyDescent="0.25">
      <c r="A32" s="22"/>
      <c r="C32" s="87"/>
      <c r="D32" s="136"/>
      <c r="E32" s="87"/>
      <c r="F32" s="87"/>
      <c r="G32" s="87"/>
      <c r="H32" s="87"/>
      <c r="I32" s="87"/>
    </row>
    <row r="33" spans="1:9" s="15" customFormat="1" ht="13.5" hidden="1" customHeight="1" x14ac:dyDescent="0.25">
      <c r="A33" s="22"/>
      <c r="B33" s="49"/>
      <c r="C33" s="165"/>
      <c r="D33" s="187"/>
      <c r="E33" s="162"/>
      <c r="F33" s="167"/>
      <c r="G33" s="87"/>
      <c r="H33" s="87"/>
      <c r="I33" s="87"/>
    </row>
    <row r="34" spans="1:9" s="15" customFormat="1" ht="13.5" hidden="1" customHeight="1" x14ac:dyDescent="0.25">
      <c r="A34" s="138"/>
      <c r="B34" s="138"/>
      <c r="C34" s="138"/>
      <c r="D34" s="139"/>
      <c r="E34" s="87"/>
      <c r="F34" s="87"/>
      <c r="G34" s="87"/>
      <c r="H34" s="87"/>
      <c r="I34" s="87"/>
    </row>
    <row r="35" spans="1:9" hidden="1" x14ac:dyDescent="0.25">
      <c r="B35" s="15"/>
      <c r="C35" s="87" t="s">
        <v>30</v>
      </c>
      <c r="D35" s="136">
        <f>SUM(D33:D34)</f>
        <v>0</v>
      </c>
    </row>
    <row r="36" spans="1:9" s="15" customFormat="1" ht="13.5" hidden="1" customHeight="1" x14ac:dyDescent="0.25">
      <c r="A36" s="138"/>
      <c r="B36" s="138"/>
      <c r="C36" s="138"/>
      <c r="D36" s="139"/>
      <c r="E36" s="87"/>
      <c r="F36" s="87"/>
      <c r="G36" s="87"/>
      <c r="H36" s="87"/>
      <c r="I36" s="87"/>
    </row>
    <row r="37" spans="1:9" s="15" customFormat="1" ht="13.5" hidden="1" customHeight="1" x14ac:dyDescent="0.25">
      <c r="A37" s="22"/>
      <c r="C37" s="87" t="s">
        <v>31</v>
      </c>
      <c r="D37" s="136">
        <f>D36</f>
        <v>0</v>
      </c>
      <c r="E37" s="87"/>
      <c r="F37" s="87"/>
      <c r="G37" s="87"/>
      <c r="H37" s="87"/>
      <c r="I37" s="87"/>
    </row>
    <row r="38" spans="1:9" s="15" customFormat="1" ht="13.5" hidden="1" customHeight="1" x14ac:dyDescent="0.25">
      <c r="A38" s="138"/>
      <c r="B38" s="138"/>
      <c r="C38" s="138"/>
      <c r="D38" s="139"/>
      <c r="E38" s="87"/>
      <c r="F38" s="87"/>
      <c r="G38" s="87"/>
      <c r="H38" s="87"/>
      <c r="I38" s="87"/>
    </row>
    <row r="39" spans="1:9" s="15" customFormat="1" ht="13.5" hidden="1" customHeight="1" x14ac:dyDescent="0.25">
      <c r="A39" s="22"/>
      <c r="C39" s="87" t="s">
        <v>32</v>
      </c>
      <c r="D39" s="136">
        <f>D38</f>
        <v>0</v>
      </c>
      <c r="E39" s="87"/>
      <c r="F39" s="87"/>
      <c r="G39" s="87"/>
      <c r="H39" s="87"/>
      <c r="I39" s="87"/>
    </row>
    <row r="40" spans="1:9" s="15" customFormat="1" ht="13.5" hidden="1" customHeight="1" x14ac:dyDescent="0.25">
      <c r="A40" s="138"/>
      <c r="B40" s="138"/>
      <c r="C40" s="138"/>
      <c r="D40" s="139"/>
      <c r="E40" s="87"/>
      <c r="F40" s="87"/>
      <c r="G40" s="87"/>
      <c r="H40" s="87"/>
      <c r="I40" s="87"/>
    </row>
    <row r="41" spans="1:9" s="15" customFormat="1" ht="13.5" hidden="1" customHeight="1" x14ac:dyDescent="0.25">
      <c r="A41" s="22"/>
      <c r="C41" s="87" t="s">
        <v>33</v>
      </c>
      <c r="D41" s="136">
        <f>D40</f>
        <v>0</v>
      </c>
      <c r="E41" s="87"/>
      <c r="F41" s="87"/>
      <c r="G41" s="87"/>
      <c r="H41" s="87"/>
      <c r="I41" s="87"/>
    </row>
    <row r="42" spans="1:9" ht="13.5" customHeight="1" x14ac:dyDescent="0.3">
      <c r="C42" s="134"/>
    </row>
    <row r="43" spans="1:9" ht="13.5" customHeight="1" x14ac:dyDescent="0.3">
      <c r="C43" s="134"/>
    </row>
    <row r="44" spans="1:9" ht="13.5" customHeight="1" x14ac:dyDescent="0.3">
      <c r="C44" s="22"/>
    </row>
    <row r="45" spans="1:9" ht="13.5" customHeight="1" x14ac:dyDescent="0.3">
      <c r="C45" s="15"/>
    </row>
    <row r="46" spans="1:9" ht="13.5" customHeight="1" x14ac:dyDescent="0.3">
      <c r="C46" s="15"/>
    </row>
    <row r="47" spans="1:9" ht="13.5" customHeight="1" x14ac:dyDescent="0.3">
      <c r="C47" s="15"/>
    </row>
    <row r="48" spans="1:9" ht="13.5" customHeight="1" x14ac:dyDescent="0.3">
      <c r="C48" s="15"/>
    </row>
    <row r="49" spans="1:4" ht="13.5" customHeight="1" x14ac:dyDescent="0.3">
      <c r="C49" s="15"/>
    </row>
    <row r="50" spans="1:4" s="22" customFormat="1" ht="14.45" x14ac:dyDescent="0.3">
      <c r="C50" s="15"/>
      <c r="D50" s="21"/>
    </row>
    <row r="51" spans="1:4" ht="14.45" x14ac:dyDescent="0.3">
      <c r="C51" s="15"/>
    </row>
    <row r="52" spans="1:4" ht="14.45" x14ac:dyDescent="0.3">
      <c r="C52" s="15"/>
    </row>
    <row r="53" spans="1:4" ht="14.45" x14ac:dyDescent="0.3">
      <c r="C53" s="22"/>
    </row>
    <row r="54" spans="1:4" ht="14.45" x14ac:dyDescent="0.3">
      <c r="C54" s="134"/>
    </row>
    <row r="55" spans="1:4" s="22" customFormat="1" ht="14.45" x14ac:dyDescent="0.3">
      <c r="C55" s="134"/>
      <c r="D55" s="21"/>
    </row>
    <row r="56" spans="1:4" ht="14.45" x14ac:dyDescent="0.3">
      <c r="C56" s="15"/>
    </row>
    <row r="57" spans="1:4" ht="14.45" x14ac:dyDescent="0.3">
      <c r="C57" s="15"/>
    </row>
    <row r="58" spans="1:4" ht="14.45" x14ac:dyDescent="0.3">
      <c r="C58" s="140"/>
    </row>
    <row r="59" spans="1:4" ht="14.45" x14ac:dyDescent="0.3">
      <c r="C59" s="15"/>
    </row>
    <row r="60" spans="1:4" ht="14.45" x14ac:dyDescent="0.3">
      <c r="C60" s="15"/>
    </row>
    <row r="61" spans="1:4" ht="14.45" x14ac:dyDescent="0.3">
      <c r="C61" s="15"/>
    </row>
    <row r="62" spans="1:4" s="16" customFormat="1" ht="13.5" customHeight="1" x14ac:dyDescent="0.3">
      <c r="A62" s="26"/>
      <c r="B62" s="26"/>
      <c r="C62" s="15"/>
      <c r="D62" s="18"/>
    </row>
    <row r="63" spans="1:4" ht="14.45" x14ac:dyDescent="0.3">
      <c r="C63" s="15"/>
    </row>
    <row r="64" spans="1:4" ht="14.45" x14ac:dyDescent="0.3">
      <c r="C64" s="15"/>
    </row>
    <row r="65" spans="1:4" x14ac:dyDescent="0.25">
      <c r="C65" s="23"/>
    </row>
    <row r="66" spans="1:4" s="22" customFormat="1" x14ac:dyDescent="0.25">
      <c r="D66" s="21"/>
    </row>
    <row r="67" spans="1:4" ht="12.75" customHeight="1" x14ac:dyDescent="0.25">
      <c r="C67" s="15"/>
    </row>
    <row r="68" spans="1:4" x14ac:dyDescent="0.25">
      <c r="C68" s="15"/>
    </row>
    <row r="69" spans="1:4" x14ac:dyDescent="0.25">
      <c r="C69" s="22"/>
    </row>
    <row r="70" spans="1:4" x14ac:dyDescent="0.25">
      <c r="C70" s="22"/>
    </row>
    <row r="71" spans="1:4" x14ac:dyDescent="0.25">
      <c r="C71" s="15"/>
    </row>
    <row r="72" spans="1:4" s="22" customFormat="1" x14ac:dyDescent="0.25">
      <c r="C72" s="15"/>
      <c r="D72" s="21"/>
    </row>
    <row r="73" spans="1:4" s="22" customFormat="1" x14ac:dyDescent="0.25">
      <c r="C73" s="15"/>
      <c r="D73" s="21"/>
    </row>
    <row r="74" spans="1:4" s="16" customFormat="1" x14ac:dyDescent="0.25">
      <c r="A74" s="26"/>
      <c r="B74" s="26"/>
      <c r="C74" s="15"/>
      <c r="D74" s="18"/>
    </row>
    <row r="75" spans="1:4" x14ac:dyDescent="0.25">
      <c r="C75" s="140"/>
    </row>
    <row r="76" spans="1:4" x14ac:dyDescent="0.25">
      <c r="C76" s="22"/>
    </row>
    <row r="77" spans="1:4" x14ac:dyDescent="0.25">
      <c r="C77" s="23"/>
    </row>
    <row r="78" spans="1:4" x14ac:dyDescent="0.25">
      <c r="C78" s="22"/>
    </row>
    <row r="79" spans="1:4" x14ac:dyDescent="0.25">
      <c r="C79" s="15"/>
    </row>
    <row r="80" spans="1:4" x14ac:dyDescent="0.25">
      <c r="C80" s="15"/>
    </row>
    <row r="81" spans="1:5" x14ac:dyDescent="0.25">
      <c r="C81" s="15"/>
    </row>
    <row r="82" spans="1:5" x14ac:dyDescent="0.25">
      <c r="C82" s="15"/>
    </row>
    <row r="83" spans="1:5" x14ac:dyDescent="0.25">
      <c r="C83" s="15"/>
    </row>
    <row r="84" spans="1:5" x14ac:dyDescent="0.25">
      <c r="C84" s="15"/>
    </row>
    <row r="85" spans="1:5" x14ac:dyDescent="0.25">
      <c r="C85" s="15"/>
    </row>
    <row r="86" spans="1:5" x14ac:dyDescent="0.25">
      <c r="C86" s="15"/>
    </row>
    <row r="87" spans="1:5" s="22" customFormat="1" x14ac:dyDescent="0.25">
      <c r="C87" s="15"/>
      <c r="D87" s="21"/>
    </row>
    <row r="88" spans="1:5" s="16" customFormat="1" x14ac:dyDescent="0.25">
      <c r="A88" s="26"/>
      <c r="B88" s="26"/>
      <c r="C88" s="15"/>
      <c r="D88" s="18"/>
    </row>
    <row r="89" spans="1:5" x14ac:dyDescent="0.25">
      <c r="C89" s="15"/>
      <c r="E89" s="7"/>
    </row>
    <row r="90" spans="1:5" x14ac:dyDescent="0.25">
      <c r="C90" s="22"/>
    </row>
    <row r="91" spans="1:5" x14ac:dyDescent="0.25">
      <c r="C91" s="23"/>
    </row>
    <row r="92" spans="1:5" x14ac:dyDescent="0.25">
      <c r="C92" s="22"/>
    </row>
    <row r="93" spans="1:5" x14ac:dyDescent="0.25">
      <c r="C93" s="15"/>
    </row>
    <row r="94" spans="1:5" x14ac:dyDescent="0.25">
      <c r="C94" s="15"/>
    </row>
    <row r="95" spans="1:5" x14ac:dyDescent="0.25">
      <c r="C95" s="15"/>
    </row>
    <row r="96" spans="1:5" x14ac:dyDescent="0.25">
      <c r="C96" s="15"/>
    </row>
    <row r="97" spans="1:4" x14ac:dyDescent="0.25">
      <c r="C97" s="15"/>
    </row>
    <row r="98" spans="1:4" x14ac:dyDescent="0.25">
      <c r="C98" s="15"/>
    </row>
    <row r="99" spans="1:4" s="22" customFormat="1" x14ac:dyDescent="0.25">
      <c r="C99" s="15"/>
      <c r="D99" s="21"/>
    </row>
    <row r="100" spans="1:4" s="22" customFormat="1" ht="12.75" customHeight="1" x14ac:dyDescent="0.25">
      <c r="C100" s="15"/>
      <c r="D100" s="21"/>
    </row>
    <row r="101" spans="1:4" x14ac:dyDescent="0.25">
      <c r="C101" s="15"/>
    </row>
    <row r="102" spans="1:4" x14ac:dyDescent="0.25">
      <c r="C102" s="140"/>
    </row>
    <row r="103" spans="1:4" x14ac:dyDescent="0.25">
      <c r="C103" s="23"/>
    </row>
    <row r="104" spans="1:4" s="22" customFormat="1" x14ac:dyDescent="0.25">
      <c r="D104" s="21"/>
    </row>
    <row r="105" spans="1:4" s="22" customFormat="1" x14ac:dyDescent="0.25">
      <c r="C105" s="15"/>
      <c r="D105" s="21"/>
    </row>
    <row r="106" spans="1:4" s="22" customFormat="1" x14ac:dyDescent="0.25">
      <c r="C106" s="15"/>
      <c r="D106" s="21"/>
    </row>
    <row r="107" spans="1:4" s="22" customFormat="1" x14ac:dyDescent="0.25">
      <c r="D107" s="21"/>
    </row>
    <row r="108" spans="1:4" s="22" customFormat="1" ht="13.5" customHeight="1" x14ac:dyDescent="0.25">
      <c r="D108" s="21"/>
    </row>
    <row r="109" spans="1:4" s="22" customFormat="1" x14ac:dyDescent="0.25">
      <c r="D109" s="21"/>
    </row>
    <row r="110" spans="1:4" s="16" customFormat="1" x14ac:dyDescent="0.25">
      <c r="A110" s="26"/>
      <c r="B110" s="26"/>
      <c r="C110" s="22"/>
      <c r="D110" s="18"/>
    </row>
    <row r="111" spans="1:4" x14ac:dyDescent="0.25">
      <c r="C111" s="140"/>
    </row>
    <row r="112" spans="1:4" x14ac:dyDescent="0.25">
      <c r="C112" s="22"/>
    </row>
    <row r="113" spans="1:5" x14ac:dyDescent="0.25">
      <c r="C113" s="23"/>
    </row>
    <row r="114" spans="1:5" x14ac:dyDescent="0.25">
      <c r="C114" s="22"/>
    </row>
    <row r="115" spans="1:5" x14ac:dyDescent="0.25">
      <c r="C115" s="15"/>
    </row>
    <row r="116" spans="1:5" x14ac:dyDescent="0.25">
      <c r="C116" s="15"/>
    </row>
    <row r="117" spans="1:5" x14ac:dyDescent="0.25">
      <c r="C117" s="15"/>
    </row>
    <row r="118" spans="1:5" s="22" customFormat="1" ht="12.75" customHeight="1" x14ac:dyDescent="0.25">
      <c r="C118" s="15"/>
      <c r="D118" s="21"/>
    </row>
    <row r="119" spans="1:5" s="16" customFormat="1" x14ac:dyDescent="0.25">
      <c r="A119" s="26"/>
      <c r="B119" s="26"/>
      <c r="C119" s="15"/>
      <c r="D119" s="17"/>
      <c r="E119" s="18"/>
    </row>
    <row r="120" spans="1:5" s="16" customFormat="1" x14ac:dyDescent="0.25">
      <c r="A120" s="26"/>
      <c r="B120" s="26"/>
      <c r="C120" s="15"/>
      <c r="D120" s="17"/>
      <c r="E120" s="18"/>
    </row>
    <row r="121" spans="1:5" s="16" customFormat="1" x14ac:dyDescent="0.25">
      <c r="A121" s="26"/>
      <c r="B121" s="26"/>
      <c r="C121" s="22"/>
      <c r="D121" s="17"/>
      <c r="E121" s="18"/>
    </row>
    <row r="122" spans="1:5" x14ac:dyDescent="0.25">
      <c r="C122" s="23"/>
      <c r="E122" s="18"/>
    </row>
    <row r="123" spans="1:5" s="22" customFormat="1" x14ac:dyDescent="0.25">
      <c r="C123" s="23"/>
      <c r="D123" s="24"/>
      <c r="E123" s="25"/>
    </row>
    <row r="124" spans="1:5" ht="14.25" customHeight="1" x14ac:dyDescent="0.25">
      <c r="C124" s="23"/>
      <c r="E124" s="13"/>
    </row>
    <row r="125" spans="1:5" s="22" customFormat="1" ht="15.75" customHeight="1" x14ac:dyDescent="0.25">
      <c r="C125" s="84"/>
      <c r="D125" s="20"/>
      <c r="E125" s="21"/>
    </row>
    <row r="126" spans="1:5" s="22" customFormat="1" x14ac:dyDescent="0.25">
      <c r="C126" s="85"/>
      <c r="D126" s="20"/>
      <c r="E126" s="21"/>
    </row>
    <row r="127" spans="1:5" s="22" customFormat="1" x14ac:dyDescent="0.25">
      <c r="C127" s="85"/>
      <c r="D127" s="20"/>
      <c r="E127" s="21"/>
    </row>
    <row r="128" spans="1:5" s="22" customFormat="1" x14ac:dyDescent="0.25">
      <c r="C128" s="19"/>
      <c r="D128" s="20"/>
      <c r="E128" s="21"/>
    </row>
    <row r="129" spans="1:5" s="26" customFormat="1" x14ac:dyDescent="0.25">
      <c r="C129" s="23"/>
      <c r="D129" s="24"/>
      <c r="E129" s="25"/>
    </row>
    <row r="130" spans="1:5" s="26" customFormat="1" x14ac:dyDescent="0.25">
      <c r="C130" s="23"/>
      <c r="D130" s="24"/>
      <c r="E130" s="25"/>
    </row>
    <row r="131" spans="1:5" x14ac:dyDescent="0.25">
      <c r="C131" s="23"/>
    </row>
    <row r="132" spans="1:5" ht="17.25" customHeight="1" x14ac:dyDescent="0.25">
      <c r="C132" s="23"/>
    </row>
    <row r="133" spans="1:5" x14ac:dyDescent="0.25">
      <c r="C133" s="23"/>
    </row>
    <row r="134" spans="1:5" s="16" customFormat="1" x14ac:dyDescent="0.25">
      <c r="A134" s="26"/>
      <c r="B134" s="26"/>
      <c r="C134" s="87"/>
      <c r="D134" s="18"/>
    </row>
    <row r="135" spans="1:5" s="16" customFormat="1" x14ac:dyDescent="0.25">
      <c r="A135" s="26"/>
      <c r="B135" s="26"/>
      <c r="C135" s="22"/>
      <c r="D135" s="25"/>
      <c r="E135" s="26"/>
    </row>
    <row r="136" spans="1:5" s="16" customFormat="1" x14ac:dyDescent="0.25">
      <c r="A136" s="26"/>
      <c r="B136" s="26"/>
      <c r="C136" s="86"/>
      <c r="D136" s="25"/>
      <c r="E136" s="26"/>
    </row>
    <row r="137" spans="1:5" s="27" customFormat="1" ht="12.75" customHeight="1" x14ac:dyDescent="0.25">
      <c r="A137" s="141"/>
      <c r="B137" s="141"/>
      <c r="C137" s="86"/>
      <c r="D137" s="142"/>
      <c r="E137" s="141"/>
    </row>
    <row r="138" spans="1:5" x14ac:dyDescent="0.25">
      <c r="C138" s="83"/>
      <c r="D138" s="21"/>
      <c r="E138" s="22"/>
    </row>
    <row r="139" spans="1:5" x14ac:dyDescent="0.25">
      <c r="C139" s="83"/>
    </row>
    <row r="140" spans="1:5" x14ac:dyDescent="0.25">
      <c r="C140" s="86"/>
    </row>
    <row r="141" spans="1:5" s="22" customFormat="1" ht="25.5" customHeight="1" x14ac:dyDescent="0.25">
      <c r="C141" s="86"/>
      <c r="D141" s="21"/>
    </row>
    <row r="142" spans="1:5" x14ac:dyDescent="0.25">
      <c r="C142" s="22"/>
    </row>
    <row r="143" spans="1:5" x14ac:dyDescent="0.25">
      <c r="C143" s="22"/>
    </row>
    <row r="144" spans="1:5" x14ac:dyDescent="0.25">
      <c r="C144" s="22"/>
    </row>
    <row r="145" spans="3:3" x14ac:dyDescent="0.25">
      <c r="C145" s="134"/>
    </row>
    <row r="148" spans="3:3" x14ac:dyDescent="0.25">
      <c r="C148" s="134"/>
    </row>
    <row r="149" spans="3:3" x14ac:dyDescent="0.25">
      <c r="C149" s="134"/>
    </row>
    <row r="150" spans="3:3" x14ac:dyDescent="0.25">
      <c r="C150" s="134"/>
    </row>
  </sheetData>
  <mergeCells count="1">
    <mergeCell ref="A1:C1"/>
  </mergeCells>
  <printOptions gridLines="1"/>
  <pageMargins left="0.78740157480314965" right="0.78740157480314965" top="0.78740157480314965" bottom="0.78740157480314965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143"/>
  <sheetViews>
    <sheetView workbookViewId="0">
      <selection sqref="A1:D1"/>
    </sheetView>
  </sheetViews>
  <sheetFormatPr defaultRowHeight="15" x14ac:dyDescent="0.25"/>
  <cols>
    <col min="1" max="1" width="4" style="12" customWidth="1"/>
    <col min="2" max="2" width="15.42578125" style="22" customWidth="1"/>
    <col min="3" max="3" width="63.42578125" style="12" customWidth="1"/>
    <col min="4" max="4" width="14.28515625" style="28" customWidth="1"/>
    <col min="5" max="5" width="12.140625" style="12" customWidth="1"/>
    <col min="6" max="6" width="13.42578125" style="12" customWidth="1"/>
    <col min="7" max="7" width="16.42578125" style="12" customWidth="1"/>
    <col min="8" max="8" width="12.7109375" style="12" customWidth="1"/>
    <col min="9" max="256" width="9.140625" style="12"/>
    <col min="257" max="257" width="4" style="12" customWidth="1"/>
    <col min="258" max="258" width="15.42578125" style="12" customWidth="1"/>
    <col min="259" max="259" width="63.42578125" style="12" customWidth="1"/>
    <col min="260" max="260" width="14.28515625" style="12" customWidth="1"/>
    <col min="261" max="262" width="0" style="12" hidden="1" customWidth="1"/>
    <col min="263" max="263" width="5.7109375" style="12" customWidth="1"/>
    <col min="264" max="512" width="9.140625" style="12"/>
    <col min="513" max="513" width="4" style="12" customWidth="1"/>
    <col min="514" max="514" width="15.42578125" style="12" customWidth="1"/>
    <col min="515" max="515" width="63.42578125" style="12" customWidth="1"/>
    <col min="516" max="516" width="14.28515625" style="12" customWidth="1"/>
    <col min="517" max="518" width="0" style="12" hidden="1" customWidth="1"/>
    <col min="519" max="519" width="5.7109375" style="12" customWidth="1"/>
    <col min="520" max="768" width="9.140625" style="12"/>
    <col min="769" max="769" width="4" style="12" customWidth="1"/>
    <col min="770" max="770" width="15.42578125" style="12" customWidth="1"/>
    <col min="771" max="771" width="63.42578125" style="12" customWidth="1"/>
    <col min="772" max="772" width="14.28515625" style="12" customWidth="1"/>
    <col min="773" max="774" width="0" style="12" hidden="1" customWidth="1"/>
    <col min="775" max="775" width="5.7109375" style="12" customWidth="1"/>
    <col min="776" max="1024" width="9.140625" style="12"/>
    <col min="1025" max="1025" width="4" style="12" customWidth="1"/>
    <col min="1026" max="1026" width="15.42578125" style="12" customWidth="1"/>
    <col min="1027" max="1027" width="63.42578125" style="12" customWidth="1"/>
    <col min="1028" max="1028" width="14.28515625" style="12" customWidth="1"/>
    <col min="1029" max="1030" width="0" style="12" hidden="1" customWidth="1"/>
    <col min="1031" max="1031" width="5.7109375" style="12" customWidth="1"/>
    <col min="1032" max="1280" width="9.140625" style="12"/>
    <col min="1281" max="1281" width="4" style="12" customWidth="1"/>
    <col min="1282" max="1282" width="15.42578125" style="12" customWidth="1"/>
    <col min="1283" max="1283" width="63.42578125" style="12" customWidth="1"/>
    <col min="1284" max="1284" width="14.28515625" style="12" customWidth="1"/>
    <col min="1285" max="1286" width="0" style="12" hidden="1" customWidth="1"/>
    <col min="1287" max="1287" width="5.7109375" style="12" customWidth="1"/>
    <col min="1288" max="1536" width="9.140625" style="12"/>
    <col min="1537" max="1537" width="4" style="12" customWidth="1"/>
    <col min="1538" max="1538" width="15.42578125" style="12" customWidth="1"/>
    <col min="1539" max="1539" width="63.42578125" style="12" customWidth="1"/>
    <col min="1540" max="1540" width="14.28515625" style="12" customWidth="1"/>
    <col min="1541" max="1542" width="0" style="12" hidden="1" customWidth="1"/>
    <col min="1543" max="1543" width="5.7109375" style="12" customWidth="1"/>
    <col min="1544" max="1792" width="9.140625" style="12"/>
    <col min="1793" max="1793" width="4" style="12" customWidth="1"/>
    <col min="1794" max="1794" width="15.42578125" style="12" customWidth="1"/>
    <col min="1795" max="1795" width="63.42578125" style="12" customWidth="1"/>
    <col min="1796" max="1796" width="14.28515625" style="12" customWidth="1"/>
    <col min="1797" max="1798" width="0" style="12" hidden="1" customWidth="1"/>
    <col min="1799" max="1799" width="5.7109375" style="12" customWidth="1"/>
    <col min="1800" max="2048" width="9.140625" style="12"/>
    <col min="2049" max="2049" width="4" style="12" customWidth="1"/>
    <col min="2050" max="2050" width="15.42578125" style="12" customWidth="1"/>
    <col min="2051" max="2051" width="63.42578125" style="12" customWidth="1"/>
    <col min="2052" max="2052" width="14.28515625" style="12" customWidth="1"/>
    <col min="2053" max="2054" width="0" style="12" hidden="1" customWidth="1"/>
    <col min="2055" max="2055" width="5.7109375" style="12" customWidth="1"/>
    <col min="2056" max="2304" width="9.140625" style="12"/>
    <col min="2305" max="2305" width="4" style="12" customWidth="1"/>
    <col min="2306" max="2306" width="15.42578125" style="12" customWidth="1"/>
    <col min="2307" max="2307" width="63.42578125" style="12" customWidth="1"/>
    <col min="2308" max="2308" width="14.28515625" style="12" customWidth="1"/>
    <col min="2309" max="2310" width="0" style="12" hidden="1" customWidth="1"/>
    <col min="2311" max="2311" width="5.7109375" style="12" customWidth="1"/>
    <col min="2312" max="2560" width="9.140625" style="12"/>
    <col min="2561" max="2561" width="4" style="12" customWidth="1"/>
    <col min="2562" max="2562" width="15.42578125" style="12" customWidth="1"/>
    <col min="2563" max="2563" width="63.42578125" style="12" customWidth="1"/>
    <col min="2564" max="2564" width="14.28515625" style="12" customWidth="1"/>
    <col min="2565" max="2566" width="0" style="12" hidden="1" customWidth="1"/>
    <col min="2567" max="2567" width="5.7109375" style="12" customWidth="1"/>
    <col min="2568" max="2816" width="9.140625" style="12"/>
    <col min="2817" max="2817" width="4" style="12" customWidth="1"/>
    <col min="2818" max="2818" width="15.42578125" style="12" customWidth="1"/>
    <col min="2819" max="2819" width="63.42578125" style="12" customWidth="1"/>
    <col min="2820" max="2820" width="14.28515625" style="12" customWidth="1"/>
    <col min="2821" max="2822" width="0" style="12" hidden="1" customWidth="1"/>
    <col min="2823" max="2823" width="5.7109375" style="12" customWidth="1"/>
    <col min="2824" max="3072" width="9.140625" style="12"/>
    <col min="3073" max="3073" width="4" style="12" customWidth="1"/>
    <col min="3074" max="3074" width="15.42578125" style="12" customWidth="1"/>
    <col min="3075" max="3075" width="63.42578125" style="12" customWidth="1"/>
    <col min="3076" max="3076" width="14.28515625" style="12" customWidth="1"/>
    <col min="3077" max="3078" width="0" style="12" hidden="1" customWidth="1"/>
    <col min="3079" max="3079" width="5.7109375" style="12" customWidth="1"/>
    <col min="3080" max="3328" width="9.140625" style="12"/>
    <col min="3329" max="3329" width="4" style="12" customWidth="1"/>
    <col min="3330" max="3330" width="15.42578125" style="12" customWidth="1"/>
    <col min="3331" max="3331" width="63.42578125" style="12" customWidth="1"/>
    <col min="3332" max="3332" width="14.28515625" style="12" customWidth="1"/>
    <col min="3333" max="3334" width="0" style="12" hidden="1" customWidth="1"/>
    <col min="3335" max="3335" width="5.7109375" style="12" customWidth="1"/>
    <col min="3336" max="3584" width="9.140625" style="12"/>
    <col min="3585" max="3585" width="4" style="12" customWidth="1"/>
    <col min="3586" max="3586" width="15.42578125" style="12" customWidth="1"/>
    <col min="3587" max="3587" width="63.42578125" style="12" customWidth="1"/>
    <col min="3588" max="3588" width="14.28515625" style="12" customWidth="1"/>
    <col min="3589" max="3590" width="0" style="12" hidden="1" customWidth="1"/>
    <col min="3591" max="3591" width="5.7109375" style="12" customWidth="1"/>
    <col min="3592" max="3840" width="9.140625" style="12"/>
    <col min="3841" max="3841" width="4" style="12" customWidth="1"/>
    <col min="3842" max="3842" width="15.42578125" style="12" customWidth="1"/>
    <col min="3843" max="3843" width="63.42578125" style="12" customWidth="1"/>
    <col min="3844" max="3844" width="14.28515625" style="12" customWidth="1"/>
    <col min="3845" max="3846" width="0" style="12" hidden="1" customWidth="1"/>
    <col min="3847" max="3847" width="5.7109375" style="12" customWidth="1"/>
    <col min="3848" max="4096" width="9.140625" style="12"/>
    <col min="4097" max="4097" width="4" style="12" customWidth="1"/>
    <col min="4098" max="4098" width="15.42578125" style="12" customWidth="1"/>
    <col min="4099" max="4099" width="63.42578125" style="12" customWidth="1"/>
    <col min="4100" max="4100" width="14.28515625" style="12" customWidth="1"/>
    <col min="4101" max="4102" width="0" style="12" hidden="1" customWidth="1"/>
    <col min="4103" max="4103" width="5.7109375" style="12" customWidth="1"/>
    <col min="4104" max="4352" width="9.140625" style="12"/>
    <col min="4353" max="4353" width="4" style="12" customWidth="1"/>
    <col min="4354" max="4354" width="15.42578125" style="12" customWidth="1"/>
    <col min="4355" max="4355" width="63.42578125" style="12" customWidth="1"/>
    <col min="4356" max="4356" width="14.28515625" style="12" customWidth="1"/>
    <col min="4357" max="4358" width="0" style="12" hidden="1" customWidth="1"/>
    <col min="4359" max="4359" width="5.7109375" style="12" customWidth="1"/>
    <col min="4360" max="4608" width="9.140625" style="12"/>
    <col min="4609" max="4609" width="4" style="12" customWidth="1"/>
    <col min="4610" max="4610" width="15.42578125" style="12" customWidth="1"/>
    <col min="4611" max="4611" width="63.42578125" style="12" customWidth="1"/>
    <col min="4612" max="4612" width="14.28515625" style="12" customWidth="1"/>
    <col min="4613" max="4614" width="0" style="12" hidden="1" customWidth="1"/>
    <col min="4615" max="4615" width="5.7109375" style="12" customWidth="1"/>
    <col min="4616" max="4864" width="9.140625" style="12"/>
    <col min="4865" max="4865" width="4" style="12" customWidth="1"/>
    <col min="4866" max="4866" width="15.42578125" style="12" customWidth="1"/>
    <col min="4867" max="4867" width="63.42578125" style="12" customWidth="1"/>
    <col min="4868" max="4868" width="14.28515625" style="12" customWidth="1"/>
    <col min="4869" max="4870" width="0" style="12" hidden="1" customWidth="1"/>
    <col min="4871" max="4871" width="5.7109375" style="12" customWidth="1"/>
    <col min="4872" max="5120" width="9.140625" style="12"/>
    <col min="5121" max="5121" width="4" style="12" customWidth="1"/>
    <col min="5122" max="5122" width="15.42578125" style="12" customWidth="1"/>
    <col min="5123" max="5123" width="63.42578125" style="12" customWidth="1"/>
    <col min="5124" max="5124" width="14.28515625" style="12" customWidth="1"/>
    <col min="5125" max="5126" width="0" style="12" hidden="1" customWidth="1"/>
    <col min="5127" max="5127" width="5.7109375" style="12" customWidth="1"/>
    <col min="5128" max="5376" width="9.140625" style="12"/>
    <col min="5377" max="5377" width="4" style="12" customWidth="1"/>
    <col min="5378" max="5378" width="15.42578125" style="12" customWidth="1"/>
    <col min="5379" max="5379" width="63.42578125" style="12" customWidth="1"/>
    <col min="5380" max="5380" width="14.28515625" style="12" customWidth="1"/>
    <col min="5381" max="5382" width="0" style="12" hidden="1" customWidth="1"/>
    <col min="5383" max="5383" width="5.7109375" style="12" customWidth="1"/>
    <col min="5384" max="5632" width="9.140625" style="12"/>
    <col min="5633" max="5633" width="4" style="12" customWidth="1"/>
    <col min="5634" max="5634" width="15.42578125" style="12" customWidth="1"/>
    <col min="5635" max="5635" width="63.42578125" style="12" customWidth="1"/>
    <col min="5636" max="5636" width="14.28515625" style="12" customWidth="1"/>
    <col min="5637" max="5638" width="0" style="12" hidden="1" customWidth="1"/>
    <col min="5639" max="5639" width="5.7109375" style="12" customWidth="1"/>
    <col min="5640" max="5888" width="9.140625" style="12"/>
    <col min="5889" max="5889" width="4" style="12" customWidth="1"/>
    <col min="5890" max="5890" width="15.42578125" style="12" customWidth="1"/>
    <col min="5891" max="5891" width="63.42578125" style="12" customWidth="1"/>
    <col min="5892" max="5892" width="14.28515625" style="12" customWidth="1"/>
    <col min="5893" max="5894" width="0" style="12" hidden="1" customWidth="1"/>
    <col min="5895" max="5895" width="5.7109375" style="12" customWidth="1"/>
    <col min="5896" max="6144" width="9.140625" style="12"/>
    <col min="6145" max="6145" width="4" style="12" customWidth="1"/>
    <col min="6146" max="6146" width="15.42578125" style="12" customWidth="1"/>
    <col min="6147" max="6147" width="63.42578125" style="12" customWidth="1"/>
    <col min="6148" max="6148" width="14.28515625" style="12" customWidth="1"/>
    <col min="6149" max="6150" width="0" style="12" hidden="1" customWidth="1"/>
    <col min="6151" max="6151" width="5.7109375" style="12" customWidth="1"/>
    <col min="6152" max="6400" width="9.140625" style="12"/>
    <col min="6401" max="6401" width="4" style="12" customWidth="1"/>
    <col min="6402" max="6402" width="15.42578125" style="12" customWidth="1"/>
    <col min="6403" max="6403" width="63.42578125" style="12" customWidth="1"/>
    <col min="6404" max="6404" width="14.28515625" style="12" customWidth="1"/>
    <col min="6405" max="6406" width="0" style="12" hidden="1" customWidth="1"/>
    <col min="6407" max="6407" width="5.7109375" style="12" customWidth="1"/>
    <col min="6408" max="6656" width="9.140625" style="12"/>
    <col min="6657" max="6657" width="4" style="12" customWidth="1"/>
    <col min="6658" max="6658" width="15.42578125" style="12" customWidth="1"/>
    <col min="6659" max="6659" width="63.42578125" style="12" customWidth="1"/>
    <col min="6660" max="6660" width="14.28515625" style="12" customWidth="1"/>
    <col min="6661" max="6662" width="0" style="12" hidden="1" customWidth="1"/>
    <col min="6663" max="6663" width="5.7109375" style="12" customWidth="1"/>
    <col min="6664" max="6912" width="9.140625" style="12"/>
    <col min="6913" max="6913" width="4" style="12" customWidth="1"/>
    <col min="6914" max="6914" width="15.42578125" style="12" customWidth="1"/>
    <col min="6915" max="6915" width="63.42578125" style="12" customWidth="1"/>
    <col min="6916" max="6916" width="14.28515625" style="12" customWidth="1"/>
    <col min="6917" max="6918" width="0" style="12" hidden="1" customWidth="1"/>
    <col min="6919" max="6919" width="5.7109375" style="12" customWidth="1"/>
    <col min="6920" max="7168" width="9.140625" style="12"/>
    <col min="7169" max="7169" width="4" style="12" customWidth="1"/>
    <col min="7170" max="7170" width="15.42578125" style="12" customWidth="1"/>
    <col min="7171" max="7171" width="63.42578125" style="12" customWidth="1"/>
    <col min="7172" max="7172" width="14.28515625" style="12" customWidth="1"/>
    <col min="7173" max="7174" width="0" style="12" hidden="1" customWidth="1"/>
    <col min="7175" max="7175" width="5.7109375" style="12" customWidth="1"/>
    <col min="7176" max="7424" width="9.140625" style="12"/>
    <col min="7425" max="7425" width="4" style="12" customWidth="1"/>
    <col min="7426" max="7426" width="15.42578125" style="12" customWidth="1"/>
    <col min="7427" max="7427" width="63.42578125" style="12" customWidth="1"/>
    <col min="7428" max="7428" width="14.28515625" style="12" customWidth="1"/>
    <col min="7429" max="7430" width="0" style="12" hidden="1" customWidth="1"/>
    <col min="7431" max="7431" width="5.7109375" style="12" customWidth="1"/>
    <col min="7432" max="7680" width="9.140625" style="12"/>
    <col min="7681" max="7681" width="4" style="12" customWidth="1"/>
    <col min="7682" max="7682" width="15.42578125" style="12" customWidth="1"/>
    <col min="7683" max="7683" width="63.42578125" style="12" customWidth="1"/>
    <col min="7684" max="7684" width="14.28515625" style="12" customWidth="1"/>
    <col min="7685" max="7686" width="0" style="12" hidden="1" customWidth="1"/>
    <col min="7687" max="7687" width="5.7109375" style="12" customWidth="1"/>
    <col min="7688" max="7936" width="9.140625" style="12"/>
    <col min="7937" max="7937" width="4" style="12" customWidth="1"/>
    <col min="7938" max="7938" width="15.42578125" style="12" customWidth="1"/>
    <col min="7939" max="7939" width="63.42578125" style="12" customWidth="1"/>
    <col min="7940" max="7940" width="14.28515625" style="12" customWidth="1"/>
    <col min="7941" max="7942" width="0" style="12" hidden="1" customWidth="1"/>
    <col min="7943" max="7943" width="5.7109375" style="12" customWidth="1"/>
    <col min="7944" max="8192" width="9.140625" style="12"/>
    <col min="8193" max="8193" width="4" style="12" customWidth="1"/>
    <col min="8194" max="8194" width="15.42578125" style="12" customWidth="1"/>
    <col min="8195" max="8195" width="63.42578125" style="12" customWidth="1"/>
    <col min="8196" max="8196" width="14.28515625" style="12" customWidth="1"/>
    <col min="8197" max="8198" width="0" style="12" hidden="1" customWidth="1"/>
    <col min="8199" max="8199" width="5.7109375" style="12" customWidth="1"/>
    <col min="8200" max="8448" width="9.140625" style="12"/>
    <col min="8449" max="8449" width="4" style="12" customWidth="1"/>
    <col min="8450" max="8450" width="15.42578125" style="12" customWidth="1"/>
    <col min="8451" max="8451" width="63.42578125" style="12" customWidth="1"/>
    <col min="8452" max="8452" width="14.28515625" style="12" customWidth="1"/>
    <col min="8453" max="8454" width="0" style="12" hidden="1" customWidth="1"/>
    <col min="8455" max="8455" width="5.7109375" style="12" customWidth="1"/>
    <col min="8456" max="8704" width="9.140625" style="12"/>
    <col min="8705" max="8705" width="4" style="12" customWidth="1"/>
    <col min="8706" max="8706" width="15.42578125" style="12" customWidth="1"/>
    <col min="8707" max="8707" width="63.42578125" style="12" customWidth="1"/>
    <col min="8708" max="8708" width="14.28515625" style="12" customWidth="1"/>
    <col min="8709" max="8710" width="0" style="12" hidden="1" customWidth="1"/>
    <col min="8711" max="8711" width="5.7109375" style="12" customWidth="1"/>
    <col min="8712" max="8960" width="9.140625" style="12"/>
    <col min="8961" max="8961" width="4" style="12" customWidth="1"/>
    <col min="8962" max="8962" width="15.42578125" style="12" customWidth="1"/>
    <col min="8963" max="8963" width="63.42578125" style="12" customWidth="1"/>
    <col min="8964" max="8964" width="14.28515625" style="12" customWidth="1"/>
    <col min="8965" max="8966" width="0" style="12" hidden="1" customWidth="1"/>
    <col min="8967" max="8967" width="5.7109375" style="12" customWidth="1"/>
    <col min="8968" max="9216" width="9.140625" style="12"/>
    <col min="9217" max="9217" width="4" style="12" customWidth="1"/>
    <col min="9218" max="9218" width="15.42578125" style="12" customWidth="1"/>
    <col min="9219" max="9219" width="63.42578125" style="12" customWidth="1"/>
    <col min="9220" max="9220" width="14.28515625" style="12" customWidth="1"/>
    <col min="9221" max="9222" width="0" style="12" hidden="1" customWidth="1"/>
    <col min="9223" max="9223" width="5.7109375" style="12" customWidth="1"/>
    <col min="9224" max="9472" width="9.140625" style="12"/>
    <col min="9473" max="9473" width="4" style="12" customWidth="1"/>
    <col min="9474" max="9474" width="15.42578125" style="12" customWidth="1"/>
    <col min="9475" max="9475" width="63.42578125" style="12" customWidth="1"/>
    <col min="9476" max="9476" width="14.28515625" style="12" customWidth="1"/>
    <col min="9477" max="9478" width="0" style="12" hidden="1" customWidth="1"/>
    <col min="9479" max="9479" width="5.7109375" style="12" customWidth="1"/>
    <col min="9480" max="9728" width="9.140625" style="12"/>
    <col min="9729" max="9729" width="4" style="12" customWidth="1"/>
    <col min="9730" max="9730" width="15.42578125" style="12" customWidth="1"/>
    <col min="9731" max="9731" width="63.42578125" style="12" customWidth="1"/>
    <col min="9732" max="9732" width="14.28515625" style="12" customWidth="1"/>
    <col min="9733" max="9734" width="0" style="12" hidden="1" customWidth="1"/>
    <col min="9735" max="9735" width="5.7109375" style="12" customWidth="1"/>
    <col min="9736" max="9984" width="9.140625" style="12"/>
    <col min="9985" max="9985" width="4" style="12" customWidth="1"/>
    <col min="9986" max="9986" width="15.42578125" style="12" customWidth="1"/>
    <col min="9987" max="9987" width="63.42578125" style="12" customWidth="1"/>
    <col min="9988" max="9988" width="14.28515625" style="12" customWidth="1"/>
    <col min="9989" max="9990" width="0" style="12" hidden="1" customWidth="1"/>
    <col min="9991" max="9991" width="5.7109375" style="12" customWidth="1"/>
    <col min="9992" max="10240" width="9.140625" style="12"/>
    <col min="10241" max="10241" width="4" style="12" customWidth="1"/>
    <col min="10242" max="10242" width="15.42578125" style="12" customWidth="1"/>
    <col min="10243" max="10243" width="63.42578125" style="12" customWidth="1"/>
    <col min="10244" max="10244" width="14.28515625" style="12" customWidth="1"/>
    <col min="10245" max="10246" width="0" style="12" hidden="1" customWidth="1"/>
    <col min="10247" max="10247" width="5.7109375" style="12" customWidth="1"/>
    <col min="10248" max="10496" width="9.140625" style="12"/>
    <col min="10497" max="10497" width="4" style="12" customWidth="1"/>
    <col min="10498" max="10498" width="15.42578125" style="12" customWidth="1"/>
    <col min="10499" max="10499" width="63.42578125" style="12" customWidth="1"/>
    <col min="10500" max="10500" width="14.28515625" style="12" customWidth="1"/>
    <col min="10501" max="10502" width="0" style="12" hidden="1" customWidth="1"/>
    <col min="10503" max="10503" width="5.7109375" style="12" customWidth="1"/>
    <col min="10504" max="10752" width="9.140625" style="12"/>
    <col min="10753" max="10753" width="4" style="12" customWidth="1"/>
    <col min="10754" max="10754" width="15.42578125" style="12" customWidth="1"/>
    <col min="10755" max="10755" width="63.42578125" style="12" customWidth="1"/>
    <col min="10756" max="10756" width="14.28515625" style="12" customWidth="1"/>
    <col min="10757" max="10758" width="0" style="12" hidden="1" customWidth="1"/>
    <col min="10759" max="10759" width="5.7109375" style="12" customWidth="1"/>
    <col min="10760" max="11008" width="9.140625" style="12"/>
    <col min="11009" max="11009" width="4" style="12" customWidth="1"/>
    <col min="11010" max="11010" width="15.42578125" style="12" customWidth="1"/>
    <col min="11011" max="11011" width="63.42578125" style="12" customWidth="1"/>
    <col min="11012" max="11012" width="14.28515625" style="12" customWidth="1"/>
    <col min="11013" max="11014" width="0" style="12" hidden="1" customWidth="1"/>
    <col min="11015" max="11015" width="5.7109375" style="12" customWidth="1"/>
    <col min="11016" max="11264" width="9.140625" style="12"/>
    <col min="11265" max="11265" width="4" style="12" customWidth="1"/>
    <col min="11266" max="11266" width="15.42578125" style="12" customWidth="1"/>
    <col min="11267" max="11267" width="63.42578125" style="12" customWidth="1"/>
    <col min="11268" max="11268" width="14.28515625" style="12" customWidth="1"/>
    <col min="11269" max="11270" width="0" style="12" hidden="1" customWidth="1"/>
    <col min="11271" max="11271" width="5.7109375" style="12" customWidth="1"/>
    <col min="11272" max="11520" width="9.140625" style="12"/>
    <col min="11521" max="11521" width="4" style="12" customWidth="1"/>
    <col min="11522" max="11522" width="15.42578125" style="12" customWidth="1"/>
    <col min="11523" max="11523" width="63.42578125" style="12" customWidth="1"/>
    <col min="11524" max="11524" width="14.28515625" style="12" customWidth="1"/>
    <col min="11525" max="11526" width="0" style="12" hidden="1" customWidth="1"/>
    <col min="11527" max="11527" width="5.7109375" style="12" customWidth="1"/>
    <col min="11528" max="11776" width="9.140625" style="12"/>
    <col min="11777" max="11777" width="4" style="12" customWidth="1"/>
    <col min="11778" max="11778" width="15.42578125" style="12" customWidth="1"/>
    <col min="11779" max="11779" width="63.42578125" style="12" customWidth="1"/>
    <col min="11780" max="11780" width="14.28515625" style="12" customWidth="1"/>
    <col min="11781" max="11782" width="0" style="12" hidden="1" customWidth="1"/>
    <col min="11783" max="11783" width="5.7109375" style="12" customWidth="1"/>
    <col min="11784" max="12032" width="9.140625" style="12"/>
    <col min="12033" max="12033" width="4" style="12" customWidth="1"/>
    <col min="12034" max="12034" width="15.42578125" style="12" customWidth="1"/>
    <col min="12035" max="12035" width="63.42578125" style="12" customWidth="1"/>
    <col min="12036" max="12036" width="14.28515625" style="12" customWidth="1"/>
    <col min="12037" max="12038" width="0" style="12" hidden="1" customWidth="1"/>
    <col min="12039" max="12039" width="5.7109375" style="12" customWidth="1"/>
    <col min="12040" max="12288" width="9.140625" style="12"/>
    <col min="12289" max="12289" width="4" style="12" customWidth="1"/>
    <col min="12290" max="12290" width="15.42578125" style="12" customWidth="1"/>
    <col min="12291" max="12291" width="63.42578125" style="12" customWidth="1"/>
    <col min="12292" max="12292" width="14.28515625" style="12" customWidth="1"/>
    <col min="12293" max="12294" width="0" style="12" hidden="1" customWidth="1"/>
    <col min="12295" max="12295" width="5.7109375" style="12" customWidth="1"/>
    <col min="12296" max="12544" width="9.140625" style="12"/>
    <col min="12545" max="12545" width="4" style="12" customWidth="1"/>
    <col min="12546" max="12546" width="15.42578125" style="12" customWidth="1"/>
    <col min="12547" max="12547" width="63.42578125" style="12" customWidth="1"/>
    <col min="12548" max="12548" width="14.28515625" style="12" customWidth="1"/>
    <col min="12549" max="12550" width="0" style="12" hidden="1" customWidth="1"/>
    <col min="12551" max="12551" width="5.7109375" style="12" customWidth="1"/>
    <col min="12552" max="12800" width="9.140625" style="12"/>
    <col min="12801" max="12801" width="4" style="12" customWidth="1"/>
    <col min="12802" max="12802" width="15.42578125" style="12" customWidth="1"/>
    <col min="12803" max="12803" width="63.42578125" style="12" customWidth="1"/>
    <col min="12804" max="12804" width="14.28515625" style="12" customWidth="1"/>
    <col min="12805" max="12806" width="0" style="12" hidden="1" customWidth="1"/>
    <col min="12807" max="12807" width="5.7109375" style="12" customWidth="1"/>
    <col min="12808" max="13056" width="9.140625" style="12"/>
    <col min="13057" max="13057" width="4" style="12" customWidth="1"/>
    <col min="13058" max="13058" width="15.42578125" style="12" customWidth="1"/>
    <col min="13059" max="13059" width="63.42578125" style="12" customWidth="1"/>
    <col min="13060" max="13060" width="14.28515625" style="12" customWidth="1"/>
    <col min="13061" max="13062" width="0" style="12" hidden="1" customWidth="1"/>
    <col min="13063" max="13063" width="5.7109375" style="12" customWidth="1"/>
    <col min="13064" max="13312" width="9.140625" style="12"/>
    <col min="13313" max="13313" width="4" style="12" customWidth="1"/>
    <col min="13314" max="13314" width="15.42578125" style="12" customWidth="1"/>
    <col min="13315" max="13315" width="63.42578125" style="12" customWidth="1"/>
    <col min="13316" max="13316" width="14.28515625" style="12" customWidth="1"/>
    <col min="13317" max="13318" width="0" style="12" hidden="1" customWidth="1"/>
    <col min="13319" max="13319" width="5.7109375" style="12" customWidth="1"/>
    <col min="13320" max="13568" width="9.140625" style="12"/>
    <col min="13569" max="13569" width="4" style="12" customWidth="1"/>
    <col min="13570" max="13570" width="15.42578125" style="12" customWidth="1"/>
    <col min="13571" max="13571" width="63.42578125" style="12" customWidth="1"/>
    <col min="13572" max="13572" width="14.28515625" style="12" customWidth="1"/>
    <col min="13573" max="13574" width="0" style="12" hidden="1" customWidth="1"/>
    <col min="13575" max="13575" width="5.7109375" style="12" customWidth="1"/>
    <col min="13576" max="13824" width="9.140625" style="12"/>
    <col min="13825" max="13825" width="4" style="12" customWidth="1"/>
    <col min="13826" max="13826" width="15.42578125" style="12" customWidth="1"/>
    <col min="13827" max="13827" width="63.42578125" style="12" customWidth="1"/>
    <col min="13828" max="13828" width="14.28515625" style="12" customWidth="1"/>
    <col min="13829" max="13830" width="0" style="12" hidden="1" customWidth="1"/>
    <col min="13831" max="13831" width="5.7109375" style="12" customWidth="1"/>
    <col min="13832" max="14080" width="9.140625" style="12"/>
    <col min="14081" max="14081" width="4" style="12" customWidth="1"/>
    <col min="14082" max="14082" width="15.42578125" style="12" customWidth="1"/>
    <col min="14083" max="14083" width="63.42578125" style="12" customWidth="1"/>
    <col min="14084" max="14084" width="14.28515625" style="12" customWidth="1"/>
    <col min="14085" max="14086" width="0" style="12" hidden="1" customWidth="1"/>
    <col min="14087" max="14087" width="5.7109375" style="12" customWidth="1"/>
    <col min="14088" max="14336" width="9.140625" style="12"/>
    <col min="14337" max="14337" width="4" style="12" customWidth="1"/>
    <col min="14338" max="14338" width="15.42578125" style="12" customWidth="1"/>
    <col min="14339" max="14339" width="63.42578125" style="12" customWidth="1"/>
    <col min="14340" max="14340" width="14.28515625" style="12" customWidth="1"/>
    <col min="14341" max="14342" width="0" style="12" hidden="1" customWidth="1"/>
    <col min="14343" max="14343" width="5.7109375" style="12" customWidth="1"/>
    <col min="14344" max="14592" width="9.140625" style="12"/>
    <col min="14593" max="14593" width="4" style="12" customWidth="1"/>
    <col min="14594" max="14594" width="15.42578125" style="12" customWidth="1"/>
    <col min="14595" max="14595" width="63.42578125" style="12" customWidth="1"/>
    <col min="14596" max="14596" width="14.28515625" style="12" customWidth="1"/>
    <col min="14597" max="14598" width="0" style="12" hidden="1" customWidth="1"/>
    <col min="14599" max="14599" width="5.7109375" style="12" customWidth="1"/>
    <col min="14600" max="14848" width="9.140625" style="12"/>
    <col min="14849" max="14849" width="4" style="12" customWidth="1"/>
    <col min="14850" max="14850" width="15.42578125" style="12" customWidth="1"/>
    <col min="14851" max="14851" width="63.42578125" style="12" customWidth="1"/>
    <col min="14852" max="14852" width="14.28515625" style="12" customWidth="1"/>
    <col min="14853" max="14854" width="0" style="12" hidden="1" customWidth="1"/>
    <col min="14855" max="14855" width="5.7109375" style="12" customWidth="1"/>
    <col min="14856" max="15104" width="9.140625" style="12"/>
    <col min="15105" max="15105" width="4" style="12" customWidth="1"/>
    <col min="15106" max="15106" width="15.42578125" style="12" customWidth="1"/>
    <col min="15107" max="15107" width="63.42578125" style="12" customWidth="1"/>
    <col min="15108" max="15108" width="14.28515625" style="12" customWidth="1"/>
    <col min="15109" max="15110" width="0" style="12" hidden="1" customWidth="1"/>
    <col min="15111" max="15111" width="5.7109375" style="12" customWidth="1"/>
    <col min="15112" max="15360" width="9.140625" style="12"/>
    <col min="15361" max="15361" width="4" style="12" customWidth="1"/>
    <col min="15362" max="15362" width="15.42578125" style="12" customWidth="1"/>
    <col min="15363" max="15363" width="63.42578125" style="12" customWidth="1"/>
    <col min="15364" max="15364" width="14.28515625" style="12" customWidth="1"/>
    <col min="15365" max="15366" width="0" style="12" hidden="1" customWidth="1"/>
    <col min="15367" max="15367" width="5.7109375" style="12" customWidth="1"/>
    <col min="15368" max="15616" width="9.140625" style="12"/>
    <col min="15617" max="15617" width="4" style="12" customWidth="1"/>
    <col min="15618" max="15618" width="15.42578125" style="12" customWidth="1"/>
    <col min="15619" max="15619" width="63.42578125" style="12" customWidth="1"/>
    <col min="15620" max="15620" width="14.28515625" style="12" customWidth="1"/>
    <col min="15621" max="15622" width="0" style="12" hidden="1" customWidth="1"/>
    <col min="15623" max="15623" width="5.7109375" style="12" customWidth="1"/>
    <col min="15624" max="15872" width="9.140625" style="12"/>
    <col min="15873" max="15873" width="4" style="12" customWidth="1"/>
    <col min="15874" max="15874" width="15.42578125" style="12" customWidth="1"/>
    <col min="15875" max="15875" width="63.42578125" style="12" customWidth="1"/>
    <col min="15876" max="15876" width="14.28515625" style="12" customWidth="1"/>
    <col min="15877" max="15878" width="0" style="12" hidden="1" customWidth="1"/>
    <col min="15879" max="15879" width="5.7109375" style="12" customWidth="1"/>
    <col min="15880" max="16128" width="9.140625" style="12"/>
    <col min="16129" max="16129" width="4" style="12" customWidth="1"/>
    <col min="16130" max="16130" width="15.42578125" style="12" customWidth="1"/>
    <col min="16131" max="16131" width="63.42578125" style="12" customWidth="1"/>
    <col min="16132" max="16132" width="14.28515625" style="12" customWidth="1"/>
    <col min="16133" max="16134" width="0" style="12" hidden="1" customWidth="1"/>
    <col min="16135" max="16135" width="5.7109375" style="12" customWidth="1"/>
    <col min="16136" max="16384" width="9.140625" style="12"/>
  </cols>
  <sheetData>
    <row r="1" spans="1:9" s="15" customFormat="1" x14ac:dyDescent="0.25">
      <c r="A1" s="235" t="s">
        <v>55</v>
      </c>
      <c r="B1" s="235"/>
      <c r="C1" s="235"/>
      <c r="D1" s="235"/>
    </row>
    <row r="2" spans="1:9" x14ac:dyDescent="0.25">
      <c r="A2" s="84"/>
      <c r="B2" s="84"/>
      <c r="C2" s="22"/>
      <c r="G2" s="15"/>
      <c r="H2" s="15"/>
    </row>
    <row r="3" spans="1:9" x14ac:dyDescent="0.25">
      <c r="A3" s="212"/>
      <c r="B3" s="84"/>
      <c r="C3" s="22"/>
      <c r="D3" s="39" t="s">
        <v>44</v>
      </c>
      <c r="E3" s="215" t="s">
        <v>18</v>
      </c>
      <c r="F3" s="215" t="s">
        <v>19</v>
      </c>
      <c r="G3" s="181"/>
      <c r="H3" s="181"/>
      <c r="I3" s="182"/>
    </row>
    <row r="4" spans="1:9" ht="13.5" customHeight="1" x14ac:dyDescent="0.25">
      <c r="A4" s="143"/>
      <c r="B4" s="143"/>
      <c r="C4" s="130" t="s">
        <v>46</v>
      </c>
      <c r="D4" s="131">
        <f>D5</f>
        <v>100000</v>
      </c>
      <c r="E4" s="22"/>
      <c r="G4" s="183"/>
      <c r="H4" s="183"/>
      <c r="I4" s="182"/>
    </row>
    <row r="5" spans="1:9" ht="13.5" customHeight="1" x14ac:dyDescent="0.25">
      <c r="A5" s="84"/>
      <c r="B5" s="84"/>
      <c r="C5" s="188" t="s">
        <v>38</v>
      </c>
      <c r="D5" s="133">
        <v>100000</v>
      </c>
      <c r="E5" s="22"/>
      <c r="G5" s="183"/>
      <c r="H5" s="183"/>
      <c r="I5" s="182"/>
    </row>
    <row r="6" spans="1:9" ht="13.5" customHeight="1" x14ac:dyDescent="0.25">
      <c r="A6" s="84"/>
      <c r="B6" s="84"/>
      <c r="C6" s="132"/>
      <c r="D6" s="133"/>
      <c r="E6" s="22"/>
      <c r="G6" s="183"/>
      <c r="H6" s="183"/>
      <c r="I6" s="182"/>
    </row>
    <row r="7" spans="1:9" ht="13.5" customHeight="1" x14ac:dyDescent="0.25">
      <c r="A7" s="144"/>
      <c r="B7" s="144"/>
      <c r="C7" s="130" t="s">
        <v>320</v>
      </c>
      <c r="D7" s="131">
        <f>D14+D17+D19+D21+D23+D27+D29+D31+D33+D35+D37+D39</f>
        <v>-15000</v>
      </c>
      <c r="E7" s="134"/>
      <c r="F7" s="134"/>
      <c r="G7" s="184"/>
      <c r="H7" s="184"/>
      <c r="I7" s="182"/>
    </row>
    <row r="8" spans="1:9" ht="13.5" customHeight="1" x14ac:dyDescent="0.25">
      <c r="A8" s="87"/>
      <c r="B8" s="87"/>
      <c r="C8" s="15"/>
      <c r="D8" s="20"/>
      <c r="E8" s="134"/>
      <c r="F8" s="134"/>
      <c r="G8" s="184"/>
      <c r="H8" s="184"/>
      <c r="I8" s="182"/>
    </row>
    <row r="9" spans="1:9" x14ac:dyDescent="0.25">
      <c r="A9" s="144"/>
      <c r="B9" s="144"/>
      <c r="C9" s="130" t="s">
        <v>322</v>
      </c>
      <c r="D9" s="131">
        <f>D4+D7</f>
        <v>85000</v>
      </c>
      <c r="G9" s="182"/>
      <c r="H9" s="182"/>
      <c r="I9" s="182"/>
    </row>
    <row r="10" spans="1:9" ht="13.5" customHeight="1" x14ac:dyDescent="0.3">
      <c r="A10" s="84"/>
      <c r="B10" s="84"/>
      <c r="C10" s="15"/>
      <c r="D10" s="20"/>
      <c r="E10" s="22"/>
      <c r="G10" s="183"/>
      <c r="H10" s="183"/>
      <c r="I10" s="182"/>
    </row>
    <row r="11" spans="1:9" ht="13.5" customHeight="1" x14ac:dyDescent="0.3">
      <c r="A11" s="84"/>
      <c r="B11" s="84"/>
      <c r="C11" s="15"/>
      <c r="D11" s="20"/>
      <c r="E11" s="22"/>
      <c r="G11" s="183"/>
      <c r="H11" s="183"/>
      <c r="I11" s="182"/>
    </row>
    <row r="12" spans="1:9" s="22" customFormat="1" ht="11.45" customHeight="1" x14ac:dyDescent="0.3">
      <c r="A12" s="84"/>
      <c r="B12" s="87" t="s">
        <v>42</v>
      </c>
      <c r="C12" s="15" t="s">
        <v>21</v>
      </c>
      <c r="D12" s="21"/>
      <c r="G12" s="183"/>
      <c r="H12" s="183"/>
      <c r="I12" s="183"/>
    </row>
    <row r="13" spans="1:9" s="22" customFormat="1" ht="11.45" customHeight="1" x14ac:dyDescent="0.3">
      <c r="A13" s="84"/>
      <c r="B13" s="87"/>
      <c r="C13" s="15"/>
      <c r="D13" s="21"/>
      <c r="G13" s="183"/>
      <c r="H13" s="183"/>
      <c r="I13" s="183"/>
    </row>
    <row r="14" spans="1:9" s="15" customFormat="1" ht="13.5" customHeight="1" x14ac:dyDescent="0.3">
      <c r="A14" s="84"/>
      <c r="B14" s="84"/>
      <c r="C14" s="87" t="s">
        <v>22</v>
      </c>
      <c r="D14" s="136">
        <v>0</v>
      </c>
      <c r="E14" s="87"/>
      <c r="F14" s="87"/>
      <c r="G14" s="186"/>
      <c r="H14" s="186"/>
      <c r="I14" s="186"/>
    </row>
    <row r="15" spans="1:9" s="15" customFormat="1" ht="13.5" customHeight="1" x14ac:dyDescent="0.3">
      <c r="A15" s="84"/>
      <c r="B15" s="84"/>
      <c r="C15" s="87"/>
      <c r="D15" s="136"/>
      <c r="E15" s="87"/>
      <c r="F15" s="87"/>
      <c r="G15" s="186"/>
      <c r="H15" s="186"/>
      <c r="I15" s="186"/>
    </row>
    <row r="16" spans="1:9" s="22" customFormat="1" ht="13.5" customHeight="1" x14ac:dyDescent="0.3">
      <c r="A16" s="135"/>
      <c r="B16" s="135"/>
      <c r="C16" s="135"/>
      <c r="D16" s="137"/>
      <c r="E16" s="84"/>
      <c r="F16" s="84"/>
      <c r="G16" s="185"/>
      <c r="H16" s="185"/>
      <c r="I16" s="185"/>
    </row>
    <row r="17" spans="1:9" s="15" customFormat="1" ht="13.5" customHeight="1" x14ac:dyDescent="0.3">
      <c r="A17" s="84"/>
      <c r="B17" s="84"/>
      <c r="C17" s="87" t="s">
        <v>23</v>
      </c>
      <c r="D17" s="136">
        <f>D16</f>
        <v>0</v>
      </c>
      <c r="E17" s="87"/>
      <c r="F17" s="87"/>
      <c r="G17" s="186"/>
      <c r="H17" s="186"/>
      <c r="I17" s="186"/>
    </row>
    <row r="18" spans="1:9" s="15" customFormat="1" ht="13.5" customHeight="1" x14ac:dyDescent="0.3">
      <c r="A18" s="135"/>
      <c r="B18" s="135"/>
      <c r="C18" s="138"/>
      <c r="D18" s="139"/>
      <c r="E18" s="87"/>
      <c r="F18" s="87"/>
      <c r="G18" s="186"/>
      <c r="H18" s="186"/>
      <c r="I18" s="186"/>
    </row>
    <row r="19" spans="1:9" s="15" customFormat="1" ht="13.5" customHeight="1" x14ac:dyDescent="0.25">
      <c r="A19" s="84"/>
      <c r="B19" s="84"/>
      <c r="C19" s="87" t="s">
        <v>24</v>
      </c>
      <c r="D19" s="136">
        <f>SUM(D18:D18)</f>
        <v>0</v>
      </c>
      <c r="E19" s="87"/>
      <c r="F19" s="87"/>
      <c r="G19" s="186"/>
      <c r="H19" s="186"/>
      <c r="I19" s="186"/>
    </row>
    <row r="20" spans="1:9" s="15" customFormat="1" ht="14.45" x14ac:dyDescent="0.3">
      <c r="A20" s="84"/>
      <c r="B20" s="168"/>
      <c r="C20" s="175"/>
      <c r="D20" s="180"/>
      <c r="E20" s="87"/>
      <c r="F20" s="87"/>
      <c r="G20" s="162"/>
      <c r="H20" s="163"/>
      <c r="I20" s="186"/>
    </row>
    <row r="21" spans="1:9" s="15" customFormat="1" ht="13.5" customHeight="1" x14ac:dyDescent="0.3">
      <c r="A21" s="84"/>
      <c r="B21" s="84"/>
      <c r="C21" s="87" t="s">
        <v>25</v>
      </c>
      <c r="D21" s="136">
        <f>D20</f>
        <v>0</v>
      </c>
      <c r="E21" s="87"/>
      <c r="F21" s="87"/>
      <c r="G21" s="186"/>
      <c r="H21" s="186"/>
      <c r="I21" s="186"/>
    </row>
    <row r="22" spans="1:9" s="22" customFormat="1" ht="13.5" customHeight="1" x14ac:dyDescent="0.3">
      <c r="A22" s="135"/>
      <c r="B22" s="135"/>
      <c r="C22" s="135"/>
      <c r="D22" s="137"/>
      <c r="E22" s="84"/>
      <c r="F22" s="84"/>
      <c r="G22" s="185"/>
      <c r="H22" s="185"/>
      <c r="I22" s="185"/>
    </row>
    <row r="23" spans="1:9" s="15" customFormat="1" ht="13.5" customHeight="1" x14ac:dyDescent="0.3">
      <c r="A23" s="84"/>
      <c r="B23" s="84"/>
      <c r="C23" s="87" t="s">
        <v>26</v>
      </c>
      <c r="D23" s="136">
        <f>SUM(D22:D22)</f>
        <v>0</v>
      </c>
      <c r="E23" s="87"/>
      <c r="F23" s="87"/>
      <c r="G23" s="186"/>
      <c r="H23" s="186"/>
      <c r="I23" s="186"/>
    </row>
    <row r="24" spans="1:9" s="15" customFormat="1" ht="13.5" customHeight="1" x14ac:dyDescent="0.3">
      <c r="A24" s="84"/>
      <c r="B24" s="84"/>
      <c r="C24" s="87"/>
      <c r="D24" s="136"/>
      <c r="E24" s="87"/>
      <c r="F24" s="87"/>
      <c r="G24" s="186"/>
      <c r="H24" s="186"/>
      <c r="I24" s="186"/>
    </row>
    <row r="25" spans="1:9" ht="28.9" x14ac:dyDescent="0.3">
      <c r="A25" s="12">
        <v>1</v>
      </c>
      <c r="B25" s="140" t="s">
        <v>159</v>
      </c>
      <c r="C25" s="153" t="s">
        <v>145</v>
      </c>
      <c r="D25" s="13">
        <v>-15000</v>
      </c>
      <c r="E25" s="162">
        <v>2158610510</v>
      </c>
      <c r="F25" s="163">
        <v>1112</v>
      </c>
    </row>
    <row r="26" spans="1:9" s="22" customFormat="1" ht="13.5" customHeight="1" x14ac:dyDescent="0.3">
      <c r="A26" s="135"/>
      <c r="B26" s="135"/>
      <c r="C26" s="135"/>
      <c r="D26" s="137"/>
      <c r="E26" s="84"/>
      <c r="F26" s="84"/>
      <c r="G26" s="185"/>
      <c r="H26" s="185"/>
      <c r="I26" s="185"/>
    </row>
    <row r="27" spans="1:9" s="15" customFormat="1" ht="13.5" customHeight="1" x14ac:dyDescent="0.3">
      <c r="A27" s="84"/>
      <c r="B27" s="84"/>
      <c r="C27" s="87" t="s">
        <v>27</v>
      </c>
      <c r="D27" s="136">
        <f>SUM(D25:D25)</f>
        <v>-15000</v>
      </c>
      <c r="E27" s="87"/>
      <c r="F27" s="87"/>
      <c r="G27" s="186"/>
      <c r="H27" s="186"/>
      <c r="I27" s="186"/>
    </row>
    <row r="28" spans="1:9" s="22" customFormat="1" ht="13.5" customHeight="1" x14ac:dyDescent="0.3">
      <c r="A28" s="135"/>
      <c r="B28" s="135"/>
      <c r="C28" s="135"/>
      <c r="D28" s="137"/>
      <c r="E28" s="84"/>
      <c r="F28" s="84"/>
      <c r="G28" s="185"/>
      <c r="H28" s="185"/>
      <c r="I28" s="185"/>
    </row>
    <row r="29" spans="1:9" s="15" customFormat="1" ht="13.5" customHeight="1" x14ac:dyDescent="0.3">
      <c r="A29" s="84"/>
      <c r="B29" s="84"/>
      <c r="C29" s="87" t="s">
        <v>28</v>
      </c>
      <c r="D29" s="136">
        <f>SUM(D28:D28)</f>
        <v>0</v>
      </c>
      <c r="E29" s="87"/>
      <c r="F29" s="87"/>
      <c r="G29" s="186"/>
      <c r="H29" s="186"/>
      <c r="I29" s="186"/>
    </row>
    <row r="30" spans="1:9" s="22" customFormat="1" ht="13.5" customHeight="1" x14ac:dyDescent="0.3">
      <c r="A30" s="135"/>
      <c r="B30" s="135"/>
      <c r="C30" s="135"/>
      <c r="D30" s="137"/>
      <c r="E30" s="84"/>
      <c r="F30" s="84"/>
      <c r="G30" s="185"/>
      <c r="H30" s="185"/>
      <c r="I30" s="185"/>
    </row>
    <row r="31" spans="1:9" s="15" customFormat="1" ht="13.5" customHeight="1" x14ac:dyDescent="0.3">
      <c r="A31" s="84"/>
      <c r="B31" s="84"/>
      <c r="C31" s="87" t="s">
        <v>29</v>
      </c>
      <c r="D31" s="136">
        <f>SUM(D30:D30)</f>
        <v>0</v>
      </c>
      <c r="E31" s="87"/>
      <c r="F31" s="87"/>
      <c r="G31" s="186"/>
      <c r="H31" s="186"/>
      <c r="I31" s="186"/>
    </row>
    <row r="32" spans="1:9" s="22" customFormat="1" ht="13.5" customHeight="1" x14ac:dyDescent="0.3">
      <c r="A32" s="135"/>
      <c r="B32" s="135"/>
      <c r="C32" s="135"/>
      <c r="D32" s="137"/>
      <c r="E32" s="84"/>
      <c r="F32" s="84"/>
      <c r="G32" s="185"/>
      <c r="H32" s="185"/>
      <c r="I32" s="185"/>
    </row>
    <row r="33" spans="1:9" s="15" customFormat="1" ht="13.5" customHeight="1" x14ac:dyDescent="0.3">
      <c r="A33" s="84"/>
      <c r="B33" s="84"/>
      <c r="C33" s="87" t="s">
        <v>30</v>
      </c>
      <c r="D33" s="136">
        <f>SUM(D32:D32)</f>
        <v>0</v>
      </c>
      <c r="E33" s="87"/>
      <c r="F33" s="87"/>
      <c r="G33" s="186"/>
      <c r="H33" s="186"/>
      <c r="I33" s="186"/>
    </row>
    <row r="34" spans="1:9" s="22" customFormat="1" ht="13.5" customHeight="1" x14ac:dyDescent="0.3">
      <c r="A34" s="135"/>
      <c r="B34" s="135"/>
      <c r="C34" s="135"/>
      <c r="D34" s="137"/>
      <c r="E34" s="84"/>
      <c r="F34" s="84"/>
      <c r="G34" s="185"/>
      <c r="H34" s="185"/>
      <c r="I34" s="185"/>
    </row>
    <row r="35" spans="1:9" s="15" customFormat="1" ht="13.5" customHeight="1" x14ac:dyDescent="0.3">
      <c r="A35" s="84"/>
      <c r="B35" s="84"/>
      <c r="C35" s="87" t="s">
        <v>31</v>
      </c>
      <c r="D35" s="136">
        <f>SUM(D34:D34)</f>
        <v>0</v>
      </c>
      <c r="E35" s="87"/>
      <c r="F35" s="87"/>
      <c r="G35" s="186"/>
      <c r="H35" s="186"/>
      <c r="I35" s="186"/>
    </row>
    <row r="36" spans="1:9" s="22" customFormat="1" ht="13.5" customHeight="1" x14ac:dyDescent="0.3">
      <c r="A36" s="135"/>
      <c r="B36" s="135"/>
      <c r="C36" s="135"/>
      <c r="D36" s="137"/>
      <c r="E36" s="84"/>
      <c r="F36" s="84"/>
      <c r="G36" s="185"/>
      <c r="H36" s="185"/>
      <c r="I36" s="185"/>
    </row>
    <row r="37" spans="1:9" s="15" customFormat="1" ht="13.5" customHeight="1" x14ac:dyDescent="0.3">
      <c r="A37" s="84"/>
      <c r="B37" s="84"/>
      <c r="C37" s="87" t="s">
        <v>32</v>
      </c>
      <c r="D37" s="136">
        <f>SUM(D36:D36)</f>
        <v>0</v>
      </c>
      <c r="E37" s="87"/>
      <c r="F37" s="87"/>
      <c r="G37" s="186"/>
      <c r="H37" s="186"/>
      <c r="I37" s="186"/>
    </row>
    <row r="38" spans="1:9" s="22" customFormat="1" ht="13.5" customHeight="1" x14ac:dyDescent="0.3">
      <c r="A38" s="138"/>
      <c r="B38" s="138"/>
      <c r="C38" s="138"/>
      <c r="D38" s="139"/>
      <c r="E38" s="84"/>
      <c r="F38" s="84"/>
      <c r="G38" s="185"/>
      <c r="H38" s="185"/>
      <c r="I38" s="185"/>
    </row>
    <row r="39" spans="1:9" s="15" customFormat="1" ht="13.5" customHeight="1" x14ac:dyDescent="0.25">
      <c r="C39" s="87" t="s">
        <v>33</v>
      </c>
      <c r="D39" s="136">
        <f>D38</f>
        <v>0</v>
      </c>
      <c r="E39" s="87"/>
      <c r="F39" s="87"/>
      <c r="G39" s="87"/>
      <c r="H39" s="87"/>
      <c r="I39" s="87"/>
    </row>
    <row r="40" spans="1:9" s="15" customFormat="1" ht="13.5" customHeight="1" x14ac:dyDescent="0.25">
      <c r="C40" s="87"/>
      <c r="D40" s="136"/>
      <c r="E40" s="87"/>
      <c r="F40" s="87"/>
      <c r="G40" s="87"/>
      <c r="H40" s="87"/>
      <c r="I40" s="87"/>
    </row>
    <row r="41" spans="1:9" x14ac:dyDescent="0.25">
      <c r="C41" s="15"/>
    </row>
    <row r="42" spans="1:9" ht="13.5" customHeight="1" x14ac:dyDescent="0.25">
      <c r="C42" s="15"/>
    </row>
    <row r="43" spans="1:9" ht="13.5" customHeight="1" x14ac:dyDescent="0.25">
      <c r="C43" s="15"/>
    </row>
    <row r="44" spans="1:9" s="22" customFormat="1" x14ac:dyDescent="0.25">
      <c r="C44" s="15"/>
      <c r="D44" s="146"/>
    </row>
    <row r="45" spans="1:9" x14ac:dyDescent="0.25">
      <c r="C45" s="15"/>
    </row>
    <row r="46" spans="1:9" x14ac:dyDescent="0.25">
      <c r="C46" s="22"/>
    </row>
    <row r="47" spans="1:9" x14ac:dyDescent="0.25">
      <c r="C47" s="134"/>
    </row>
    <row r="48" spans="1:9" x14ac:dyDescent="0.25">
      <c r="C48" s="134"/>
    </row>
    <row r="49" spans="2:4" s="22" customFormat="1" x14ac:dyDescent="0.25">
      <c r="C49" s="15"/>
      <c r="D49" s="146"/>
    </row>
    <row r="50" spans="2:4" x14ac:dyDescent="0.25">
      <c r="C50" s="15"/>
    </row>
    <row r="51" spans="2:4" x14ac:dyDescent="0.25">
      <c r="C51" s="140"/>
    </row>
    <row r="52" spans="2:4" x14ac:dyDescent="0.25">
      <c r="C52" s="15"/>
    </row>
    <row r="53" spans="2:4" x14ac:dyDescent="0.25">
      <c r="C53" s="15"/>
    </row>
    <row r="54" spans="2:4" x14ac:dyDescent="0.25">
      <c r="C54" s="15"/>
    </row>
    <row r="55" spans="2:4" x14ac:dyDescent="0.25">
      <c r="C55" s="15"/>
    </row>
    <row r="56" spans="2:4" s="16" customFormat="1" ht="13.5" customHeight="1" x14ac:dyDescent="0.25">
      <c r="B56" s="26"/>
      <c r="C56" s="15"/>
      <c r="D56" s="29"/>
    </row>
    <row r="57" spans="2:4" x14ac:dyDescent="0.25">
      <c r="C57" s="15"/>
    </row>
    <row r="58" spans="2:4" x14ac:dyDescent="0.25">
      <c r="C58" s="23"/>
    </row>
    <row r="59" spans="2:4" x14ac:dyDescent="0.25">
      <c r="C59" s="22"/>
    </row>
    <row r="60" spans="2:4" s="22" customFormat="1" x14ac:dyDescent="0.25">
      <c r="C60" s="15"/>
      <c r="D60" s="146"/>
    </row>
    <row r="61" spans="2:4" ht="12.75" customHeight="1" x14ac:dyDescent="0.25">
      <c r="C61" s="15"/>
    </row>
    <row r="62" spans="2:4" x14ac:dyDescent="0.25">
      <c r="C62" s="22"/>
    </row>
    <row r="63" spans="2:4" x14ac:dyDescent="0.25">
      <c r="C63" s="22"/>
    </row>
    <row r="64" spans="2:4" x14ac:dyDescent="0.25">
      <c r="C64" s="15"/>
    </row>
    <row r="65" spans="2:4" x14ac:dyDescent="0.25">
      <c r="C65" s="15"/>
    </row>
    <row r="66" spans="2:4" s="22" customFormat="1" x14ac:dyDescent="0.25">
      <c r="C66" s="15"/>
      <c r="D66" s="146"/>
    </row>
    <row r="67" spans="2:4" s="22" customFormat="1" x14ac:dyDescent="0.25">
      <c r="C67" s="15"/>
      <c r="D67" s="146"/>
    </row>
    <row r="68" spans="2:4" s="16" customFormat="1" x14ac:dyDescent="0.25">
      <c r="B68" s="26"/>
      <c r="C68" s="140"/>
      <c r="D68" s="29"/>
    </row>
    <row r="69" spans="2:4" x14ac:dyDescent="0.25">
      <c r="C69" s="22"/>
    </row>
    <row r="70" spans="2:4" x14ac:dyDescent="0.25">
      <c r="C70" s="23"/>
    </row>
    <row r="71" spans="2:4" x14ac:dyDescent="0.25">
      <c r="C71" s="22"/>
    </row>
    <row r="72" spans="2:4" x14ac:dyDescent="0.25">
      <c r="C72" s="15"/>
    </row>
    <row r="73" spans="2:4" x14ac:dyDescent="0.25">
      <c r="C73" s="15"/>
    </row>
    <row r="74" spans="2:4" x14ac:dyDescent="0.25">
      <c r="C74" s="15"/>
    </row>
    <row r="75" spans="2:4" x14ac:dyDescent="0.25">
      <c r="C75" s="15"/>
    </row>
    <row r="76" spans="2:4" x14ac:dyDescent="0.25">
      <c r="C76" s="15"/>
    </row>
    <row r="77" spans="2:4" x14ac:dyDescent="0.25">
      <c r="C77" s="15"/>
    </row>
    <row r="78" spans="2:4" x14ac:dyDescent="0.25">
      <c r="C78" s="15"/>
    </row>
    <row r="79" spans="2:4" x14ac:dyDescent="0.25">
      <c r="C79" s="15"/>
    </row>
    <row r="80" spans="2:4" x14ac:dyDescent="0.25">
      <c r="C80" s="15"/>
    </row>
    <row r="81" spans="2:5" s="22" customFormat="1" x14ac:dyDescent="0.25">
      <c r="C81" s="15"/>
      <c r="D81" s="146"/>
    </row>
    <row r="82" spans="2:5" s="16" customFormat="1" x14ac:dyDescent="0.25">
      <c r="B82" s="26"/>
      <c r="C82" s="15"/>
      <c r="D82" s="29"/>
    </row>
    <row r="83" spans="2:5" x14ac:dyDescent="0.25">
      <c r="C83" s="22"/>
      <c r="E83" s="7"/>
    </row>
    <row r="84" spans="2:5" x14ac:dyDescent="0.25">
      <c r="C84" s="23"/>
    </row>
    <row r="85" spans="2:5" x14ac:dyDescent="0.25">
      <c r="C85" s="22"/>
    </row>
    <row r="86" spans="2:5" x14ac:dyDescent="0.25">
      <c r="C86" s="15"/>
    </row>
    <row r="87" spans="2:5" x14ac:dyDescent="0.25">
      <c r="C87" s="15"/>
    </row>
    <row r="88" spans="2:5" x14ac:dyDescent="0.25">
      <c r="C88" s="15"/>
    </row>
    <row r="89" spans="2:5" x14ac:dyDescent="0.25">
      <c r="C89" s="15"/>
    </row>
    <row r="90" spans="2:5" x14ac:dyDescent="0.25">
      <c r="C90" s="15"/>
    </row>
    <row r="91" spans="2:5" x14ac:dyDescent="0.25">
      <c r="C91" s="15"/>
    </row>
    <row r="92" spans="2:5" x14ac:dyDescent="0.25">
      <c r="C92" s="15"/>
    </row>
    <row r="93" spans="2:5" s="22" customFormat="1" x14ac:dyDescent="0.25">
      <c r="C93" s="15"/>
      <c r="D93" s="146"/>
    </row>
    <row r="94" spans="2:5" s="22" customFormat="1" ht="12.75" customHeight="1" x14ac:dyDescent="0.25">
      <c r="C94" s="15"/>
      <c r="D94" s="146"/>
    </row>
    <row r="95" spans="2:5" x14ac:dyDescent="0.25">
      <c r="C95" s="140"/>
    </row>
    <row r="96" spans="2:5" x14ac:dyDescent="0.25">
      <c r="C96" s="23"/>
    </row>
    <row r="97" spans="2:4" x14ac:dyDescent="0.25">
      <c r="C97" s="22"/>
    </row>
    <row r="98" spans="2:4" s="22" customFormat="1" x14ac:dyDescent="0.25">
      <c r="C98" s="15"/>
      <c r="D98" s="146"/>
    </row>
    <row r="99" spans="2:4" s="22" customFormat="1" x14ac:dyDescent="0.25">
      <c r="C99" s="15"/>
      <c r="D99" s="146"/>
    </row>
    <row r="100" spans="2:4" s="22" customFormat="1" x14ac:dyDescent="0.25">
      <c r="D100" s="146"/>
    </row>
    <row r="101" spans="2:4" s="22" customFormat="1" x14ac:dyDescent="0.25">
      <c r="D101" s="146"/>
    </row>
    <row r="102" spans="2:4" s="22" customFormat="1" ht="13.5" customHeight="1" x14ac:dyDescent="0.25">
      <c r="D102" s="146"/>
    </row>
    <row r="103" spans="2:4" s="22" customFormat="1" x14ac:dyDescent="0.25">
      <c r="D103" s="146"/>
    </row>
    <row r="104" spans="2:4" s="16" customFormat="1" x14ac:dyDescent="0.25">
      <c r="B104" s="26"/>
      <c r="C104" s="140"/>
      <c r="D104" s="29"/>
    </row>
    <row r="105" spans="2:4" x14ac:dyDescent="0.25">
      <c r="C105" s="22"/>
    </row>
    <row r="106" spans="2:4" x14ac:dyDescent="0.25">
      <c r="C106" s="23"/>
    </row>
    <row r="107" spans="2:4" x14ac:dyDescent="0.25">
      <c r="C107" s="22"/>
    </row>
    <row r="108" spans="2:4" x14ac:dyDescent="0.25">
      <c r="C108" s="15"/>
    </row>
    <row r="109" spans="2:4" x14ac:dyDescent="0.25">
      <c r="C109" s="15"/>
    </row>
    <row r="110" spans="2:4" x14ac:dyDescent="0.25">
      <c r="C110" s="15"/>
    </row>
    <row r="111" spans="2:4" x14ac:dyDescent="0.25">
      <c r="C111" s="15"/>
    </row>
    <row r="112" spans="2:4" s="22" customFormat="1" ht="12.75" customHeight="1" x14ac:dyDescent="0.25">
      <c r="C112" s="15"/>
      <c r="D112" s="146"/>
    </row>
    <row r="113" spans="2:5" s="16" customFormat="1" x14ac:dyDescent="0.25">
      <c r="B113" s="26"/>
      <c r="C113" s="15"/>
      <c r="D113" s="30"/>
      <c r="E113" s="18"/>
    </row>
    <row r="114" spans="2:5" s="16" customFormat="1" x14ac:dyDescent="0.25">
      <c r="B114" s="26"/>
      <c r="C114" s="22"/>
      <c r="D114" s="30"/>
      <c r="E114" s="18"/>
    </row>
    <row r="115" spans="2:5" s="16" customFormat="1" x14ac:dyDescent="0.25">
      <c r="B115" s="26"/>
      <c r="C115" s="23"/>
      <c r="D115" s="30"/>
      <c r="E115" s="18"/>
    </row>
    <row r="116" spans="2:5" x14ac:dyDescent="0.25">
      <c r="C116" s="23"/>
      <c r="E116" s="18"/>
    </row>
    <row r="117" spans="2:5" s="22" customFormat="1" x14ac:dyDescent="0.25">
      <c r="C117" s="23"/>
      <c r="D117" s="32"/>
      <c r="E117" s="25"/>
    </row>
    <row r="118" spans="2:5" ht="14.25" customHeight="1" x14ac:dyDescent="0.25">
      <c r="C118" s="84"/>
      <c r="E118" s="13"/>
    </row>
    <row r="119" spans="2:5" s="22" customFormat="1" ht="15.75" customHeight="1" x14ac:dyDescent="0.25">
      <c r="C119" s="85"/>
      <c r="D119" s="31"/>
      <c r="E119" s="21"/>
    </row>
    <row r="120" spans="2:5" s="22" customFormat="1" x14ac:dyDescent="0.25">
      <c r="C120" s="85"/>
      <c r="D120" s="31"/>
      <c r="E120" s="21"/>
    </row>
    <row r="121" spans="2:5" s="22" customFormat="1" x14ac:dyDescent="0.25">
      <c r="C121" s="19"/>
      <c r="D121" s="31"/>
      <c r="E121" s="21"/>
    </row>
    <row r="122" spans="2:5" s="22" customFormat="1" x14ac:dyDescent="0.25">
      <c r="C122" s="23"/>
      <c r="D122" s="31"/>
      <c r="E122" s="21"/>
    </row>
    <row r="123" spans="2:5" s="26" customFormat="1" x14ac:dyDescent="0.25">
      <c r="C123" s="23"/>
      <c r="D123" s="32"/>
      <c r="E123" s="25"/>
    </row>
    <row r="124" spans="2:5" s="26" customFormat="1" x14ac:dyDescent="0.25">
      <c r="C124" s="23"/>
      <c r="D124" s="32"/>
      <c r="E124" s="25"/>
    </row>
    <row r="125" spans="2:5" x14ac:dyDescent="0.25">
      <c r="C125" s="23"/>
    </row>
    <row r="126" spans="2:5" ht="17.25" customHeight="1" x14ac:dyDescent="0.25">
      <c r="C126" s="23"/>
    </row>
    <row r="127" spans="2:5" x14ac:dyDescent="0.25">
      <c r="C127" s="87"/>
    </row>
    <row r="128" spans="2:5" s="16" customFormat="1" x14ac:dyDescent="0.25">
      <c r="B128" s="26"/>
      <c r="C128" s="22"/>
      <c r="D128" s="29"/>
    </row>
    <row r="129" spans="2:5" s="16" customFormat="1" x14ac:dyDescent="0.25">
      <c r="B129" s="26"/>
      <c r="C129" s="86"/>
      <c r="D129" s="147"/>
      <c r="E129" s="26"/>
    </row>
    <row r="130" spans="2:5" s="16" customFormat="1" x14ac:dyDescent="0.25">
      <c r="B130" s="26"/>
      <c r="C130" s="86"/>
      <c r="D130" s="147"/>
      <c r="E130" s="26"/>
    </row>
    <row r="131" spans="2:5" s="27" customFormat="1" ht="12.75" customHeight="1" x14ac:dyDescent="0.25">
      <c r="B131" s="141"/>
      <c r="C131" s="83"/>
      <c r="D131" s="148"/>
      <c r="E131" s="141"/>
    </row>
    <row r="132" spans="2:5" x14ac:dyDescent="0.25">
      <c r="C132" s="83"/>
      <c r="D132" s="146"/>
      <c r="E132" s="22"/>
    </row>
    <row r="133" spans="2:5" x14ac:dyDescent="0.25">
      <c r="C133" s="86"/>
    </row>
    <row r="134" spans="2:5" x14ac:dyDescent="0.25">
      <c r="C134" s="86"/>
    </row>
    <row r="135" spans="2:5" s="22" customFormat="1" ht="25.5" customHeight="1" x14ac:dyDescent="0.25">
      <c r="D135" s="146"/>
    </row>
    <row r="136" spans="2:5" x14ac:dyDescent="0.25">
      <c r="C136" s="22"/>
    </row>
    <row r="137" spans="2:5" x14ac:dyDescent="0.25">
      <c r="C137" s="22"/>
    </row>
    <row r="138" spans="2:5" x14ac:dyDescent="0.25">
      <c r="C138" s="134"/>
    </row>
    <row r="141" spans="2:5" x14ac:dyDescent="0.25">
      <c r="C141" s="134"/>
    </row>
    <row r="142" spans="2:5" x14ac:dyDescent="0.25">
      <c r="C142" s="134"/>
    </row>
    <row r="143" spans="2:5" x14ac:dyDescent="0.25">
      <c r="C143" s="134"/>
    </row>
  </sheetData>
  <mergeCells count="1">
    <mergeCell ref="A1:D1"/>
  </mergeCells>
  <hyperlinks>
    <hyperlink ref="C25" r:id="rId1"/>
  </hyperlinks>
  <printOptions gridLines="1"/>
  <pageMargins left="0.78740157480314965" right="0.78740157480314965" top="0.78740157480314965" bottom="0.78740157480314965" header="0.31496062992125984" footer="0.31496062992125984"/>
  <pageSetup paperSize="9" scale="8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142"/>
  <sheetViews>
    <sheetView workbookViewId="0">
      <selection sqref="A1:C1"/>
    </sheetView>
  </sheetViews>
  <sheetFormatPr defaultRowHeight="15" x14ac:dyDescent="0.25"/>
  <cols>
    <col min="1" max="1" width="3.5703125" style="12" customWidth="1"/>
    <col min="2" max="2" width="17.140625" style="22" customWidth="1"/>
    <col min="3" max="3" width="65.85546875" style="12" customWidth="1"/>
    <col min="4" max="4" width="12.85546875" style="12" customWidth="1"/>
    <col min="5" max="5" width="12.140625" style="12" customWidth="1"/>
    <col min="6" max="6" width="13.42578125" style="12" customWidth="1"/>
    <col min="7" max="7" width="5.7109375" style="12" customWidth="1"/>
    <col min="8" max="256" width="9.140625" style="12"/>
    <col min="257" max="257" width="3.5703125" style="12" customWidth="1"/>
    <col min="258" max="258" width="17.140625" style="12" customWidth="1"/>
    <col min="259" max="259" width="65.85546875" style="12" customWidth="1"/>
    <col min="260" max="260" width="12.85546875" style="12" customWidth="1"/>
    <col min="261" max="262" width="0" style="12" hidden="1" customWidth="1"/>
    <col min="263" max="263" width="5.7109375" style="12" customWidth="1"/>
    <col min="264" max="512" width="9.140625" style="12"/>
    <col min="513" max="513" width="3.5703125" style="12" customWidth="1"/>
    <col min="514" max="514" width="17.140625" style="12" customWidth="1"/>
    <col min="515" max="515" width="65.85546875" style="12" customWidth="1"/>
    <col min="516" max="516" width="12.85546875" style="12" customWidth="1"/>
    <col min="517" max="518" width="0" style="12" hidden="1" customWidth="1"/>
    <col min="519" max="519" width="5.7109375" style="12" customWidth="1"/>
    <col min="520" max="768" width="9.140625" style="12"/>
    <col min="769" max="769" width="3.5703125" style="12" customWidth="1"/>
    <col min="770" max="770" width="17.140625" style="12" customWidth="1"/>
    <col min="771" max="771" width="65.85546875" style="12" customWidth="1"/>
    <col min="772" max="772" width="12.85546875" style="12" customWidth="1"/>
    <col min="773" max="774" width="0" style="12" hidden="1" customWidth="1"/>
    <col min="775" max="775" width="5.7109375" style="12" customWidth="1"/>
    <col min="776" max="1024" width="9.140625" style="12"/>
    <col min="1025" max="1025" width="3.5703125" style="12" customWidth="1"/>
    <col min="1026" max="1026" width="17.140625" style="12" customWidth="1"/>
    <col min="1027" max="1027" width="65.85546875" style="12" customWidth="1"/>
    <col min="1028" max="1028" width="12.85546875" style="12" customWidth="1"/>
    <col min="1029" max="1030" width="0" style="12" hidden="1" customWidth="1"/>
    <col min="1031" max="1031" width="5.7109375" style="12" customWidth="1"/>
    <col min="1032" max="1280" width="9.140625" style="12"/>
    <col min="1281" max="1281" width="3.5703125" style="12" customWidth="1"/>
    <col min="1282" max="1282" width="17.140625" style="12" customWidth="1"/>
    <col min="1283" max="1283" width="65.85546875" style="12" customWidth="1"/>
    <col min="1284" max="1284" width="12.85546875" style="12" customWidth="1"/>
    <col min="1285" max="1286" width="0" style="12" hidden="1" customWidth="1"/>
    <col min="1287" max="1287" width="5.7109375" style="12" customWidth="1"/>
    <col min="1288" max="1536" width="9.140625" style="12"/>
    <col min="1537" max="1537" width="3.5703125" style="12" customWidth="1"/>
    <col min="1538" max="1538" width="17.140625" style="12" customWidth="1"/>
    <col min="1539" max="1539" width="65.85546875" style="12" customWidth="1"/>
    <col min="1540" max="1540" width="12.85546875" style="12" customWidth="1"/>
    <col min="1541" max="1542" width="0" style="12" hidden="1" customWidth="1"/>
    <col min="1543" max="1543" width="5.7109375" style="12" customWidth="1"/>
    <col min="1544" max="1792" width="9.140625" style="12"/>
    <col min="1793" max="1793" width="3.5703125" style="12" customWidth="1"/>
    <col min="1794" max="1794" width="17.140625" style="12" customWidth="1"/>
    <col min="1795" max="1795" width="65.85546875" style="12" customWidth="1"/>
    <col min="1796" max="1796" width="12.85546875" style="12" customWidth="1"/>
    <col min="1797" max="1798" width="0" style="12" hidden="1" customWidth="1"/>
    <col min="1799" max="1799" width="5.7109375" style="12" customWidth="1"/>
    <col min="1800" max="2048" width="9.140625" style="12"/>
    <col min="2049" max="2049" width="3.5703125" style="12" customWidth="1"/>
    <col min="2050" max="2050" width="17.140625" style="12" customWidth="1"/>
    <col min="2051" max="2051" width="65.85546875" style="12" customWidth="1"/>
    <col min="2052" max="2052" width="12.85546875" style="12" customWidth="1"/>
    <col min="2053" max="2054" width="0" style="12" hidden="1" customWidth="1"/>
    <col min="2055" max="2055" width="5.7109375" style="12" customWidth="1"/>
    <col min="2056" max="2304" width="9.140625" style="12"/>
    <col min="2305" max="2305" width="3.5703125" style="12" customWidth="1"/>
    <col min="2306" max="2306" width="17.140625" style="12" customWidth="1"/>
    <col min="2307" max="2307" width="65.85546875" style="12" customWidth="1"/>
    <col min="2308" max="2308" width="12.85546875" style="12" customWidth="1"/>
    <col min="2309" max="2310" width="0" style="12" hidden="1" customWidth="1"/>
    <col min="2311" max="2311" width="5.7109375" style="12" customWidth="1"/>
    <col min="2312" max="2560" width="9.140625" style="12"/>
    <col min="2561" max="2561" width="3.5703125" style="12" customWidth="1"/>
    <col min="2562" max="2562" width="17.140625" style="12" customWidth="1"/>
    <col min="2563" max="2563" width="65.85546875" style="12" customWidth="1"/>
    <col min="2564" max="2564" width="12.85546875" style="12" customWidth="1"/>
    <col min="2565" max="2566" width="0" style="12" hidden="1" customWidth="1"/>
    <col min="2567" max="2567" width="5.7109375" style="12" customWidth="1"/>
    <col min="2568" max="2816" width="9.140625" style="12"/>
    <col min="2817" max="2817" width="3.5703125" style="12" customWidth="1"/>
    <col min="2818" max="2818" width="17.140625" style="12" customWidth="1"/>
    <col min="2819" max="2819" width="65.85546875" style="12" customWidth="1"/>
    <col min="2820" max="2820" width="12.85546875" style="12" customWidth="1"/>
    <col min="2821" max="2822" width="0" style="12" hidden="1" customWidth="1"/>
    <col min="2823" max="2823" width="5.7109375" style="12" customWidth="1"/>
    <col min="2824" max="3072" width="9.140625" style="12"/>
    <col min="3073" max="3073" width="3.5703125" style="12" customWidth="1"/>
    <col min="3074" max="3074" width="17.140625" style="12" customWidth="1"/>
    <col min="3075" max="3075" width="65.85546875" style="12" customWidth="1"/>
    <col min="3076" max="3076" width="12.85546875" style="12" customWidth="1"/>
    <col min="3077" max="3078" width="0" style="12" hidden="1" customWidth="1"/>
    <col min="3079" max="3079" width="5.7109375" style="12" customWidth="1"/>
    <col min="3080" max="3328" width="9.140625" style="12"/>
    <col min="3329" max="3329" width="3.5703125" style="12" customWidth="1"/>
    <col min="3330" max="3330" width="17.140625" style="12" customWidth="1"/>
    <col min="3331" max="3331" width="65.85546875" style="12" customWidth="1"/>
    <col min="3332" max="3332" width="12.85546875" style="12" customWidth="1"/>
    <col min="3333" max="3334" width="0" style="12" hidden="1" customWidth="1"/>
    <col min="3335" max="3335" width="5.7109375" style="12" customWidth="1"/>
    <col min="3336" max="3584" width="9.140625" style="12"/>
    <col min="3585" max="3585" width="3.5703125" style="12" customWidth="1"/>
    <col min="3586" max="3586" width="17.140625" style="12" customWidth="1"/>
    <col min="3587" max="3587" width="65.85546875" style="12" customWidth="1"/>
    <col min="3588" max="3588" width="12.85546875" style="12" customWidth="1"/>
    <col min="3589" max="3590" width="0" style="12" hidden="1" customWidth="1"/>
    <col min="3591" max="3591" width="5.7109375" style="12" customWidth="1"/>
    <col min="3592" max="3840" width="9.140625" style="12"/>
    <col min="3841" max="3841" width="3.5703125" style="12" customWidth="1"/>
    <col min="3842" max="3842" width="17.140625" style="12" customWidth="1"/>
    <col min="3843" max="3843" width="65.85546875" style="12" customWidth="1"/>
    <col min="3844" max="3844" width="12.85546875" style="12" customWidth="1"/>
    <col min="3845" max="3846" width="0" style="12" hidden="1" customWidth="1"/>
    <col min="3847" max="3847" width="5.7109375" style="12" customWidth="1"/>
    <col min="3848" max="4096" width="9.140625" style="12"/>
    <col min="4097" max="4097" width="3.5703125" style="12" customWidth="1"/>
    <col min="4098" max="4098" width="17.140625" style="12" customWidth="1"/>
    <col min="4099" max="4099" width="65.85546875" style="12" customWidth="1"/>
    <col min="4100" max="4100" width="12.85546875" style="12" customWidth="1"/>
    <col min="4101" max="4102" width="0" style="12" hidden="1" customWidth="1"/>
    <col min="4103" max="4103" width="5.7109375" style="12" customWidth="1"/>
    <col min="4104" max="4352" width="9.140625" style="12"/>
    <col min="4353" max="4353" width="3.5703125" style="12" customWidth="1"/>
    <col min="4354" max="4354" width="17.140625" style="12" customWidth="1"/>
    <col min="4355" max="4355" width="65.85546875" style="12" customWidth="1"/>
    <col min="4356" max="4356" width="12.85546875" style="12" customWidth="1"/>
    <col min="4357" max="4358" width="0" style="12" hidden="1" customWidth="1"/>
    <col min="4359" max="4359" width="5.7109375" style="12" customWidth="1"/>
    <col min="4360" max="4608" width="9.140625" style="12"/>
    <col min="4609" max="4609" width="3.5703125" style="12" customWidth="1"/>
    <col min="4610" max="4610" width="17.140625" style="12" customWidth="1"/>
    <col min="4611" max="4611" width="65.85546875" style="12" customWidth="1"/>
    <col min="4612" max="4612" width="12.85546875" style="12" customWidth="1"/>
    <col min="4613" max="4614" width="0" style="12" hidden="1" customWidth="1"/>
    <col min="4615" max="4615" width="5.7109375" style="12" customWidth="1"/>
    <col min="4616" max="4864" width="9.140625" style="12"/>
    <col min="4865" max="4865" width="3.5703125" style="12" customWidth="1"/>
    <col min="4866" max="4866" width="17.140625" style="12" customWidth="1"/>
    <col min="4867" max="4867" width="65.85546875" style="12" customWidth="1"/>
    <col min="4868" max="4868" width="12.85546875" style="12" customWidth="1"/>
    <col min="4869" max="4870" width="0" style="12" hidden="1" customWidth="1"/>
    <col min="4871" max="4871" width="5.7109375" style="12" customWidth="1"/>
    <col min="4872" max="5120" width="9.140625" style="12"/>
    <col min="5121" max="5121" width="3.5703125" style="12" customWidth="1"/>
    <col min="5122" max="5122" width="17.140625" style="12" customWidth="1"/>
    <col min="5123" max="5123" width="65.85546875" style="12" customWidth="1"/>
    <col min="5124" max="5124" width="12.85546875" style="12" customWidth="1"/>
    <col min="5125" max="5126" width="0" style="12" hidden="1" customWidth="1"/>
    <col min="5127" max="5127" width="5.7109375" style="12" customWidth="1"/>
    <col min="5128" max="5376" width="9.140625" style="12"/>
    <col min="5377" max="5377" width="3.5703125" style="12" customWidth="1"/>
    <col min="5378" max="5378" width="17.140625" style="12" customWidth="1"/>
    <col min="5379" max="5379" width="65.85546875" style="12" customWidth="1"/>
    <col min="5380" max="5380" width="12.85546875" style="12" customWidth="1"/>
    <col min="5381" max="5382" width="0" style="12" hidden="1" customWidth="1"/>
    <col min="5383" max="5383" width="5.7109375" style="12" customWidth="1"/>
    <col min="5384" max="5632" width="9.140625" style="12"/>
    <col min="5633" max="5633" width="3.5703125" style="12" customWidth="1"/>
    <col min="5634" max="5634" width="17.140625" style="12" customWidth="1"/>
    <col min="5635" max="5635" width="65.85546875" style="12" customWidth="1"/>
    <col min="5636" max="5636" width="12.85546875" style="12" customWidth="1"/>
    <col min="5637" max="5638" width="0" style="12" hidden="1" customWidth="1"/>
    <col min="5639" max="5639" width="5.7109375" style="12" customWidth="1"/>
    <col min="5640" max="5888" width="9.140625" style="12"/>
    <col min="5889" max="5889" width="3.5703125" style="12" customWidth="1"/>
    <col min="5890" max="5890" width="17.140625" style="12" customWidth="1"/>
    <col min="5891" max="5891" width="65.85546875" style="12" customWidth="1"/>
    <col min="5892" max="5892" width="12.85546875" style="12" customWidth="1"/>
    <col min="5893" max="5894" width="0" style="12" hidden="1" customWidth="1"/>
    <col min="5895" max="5895" width="5.7109375" style="12" customWidth="1"/>
    <col min="5896" max="6144" width="9.140625" style="12"/>
    <col min="6145" max="6145" width="3.5703125" style="12" customWidth="1"/>
    <col min="6146" max="6146" width="17.140625" style="12" customWidth="1"/>
    <col min="6147" max="6147" width="65.85546875" style="12" customWidth="1"/>
    <col min="6148" max="6148" width="12.85546875" style="12" customWidth="1"/>
    <col min="6149" max="6150" width="0" style="12" hidden="1" customWidth="1"/>
    <col min="6151" max="6151" width="5.7109375" style="12" customWidth="1"/>
    <col min="6152" max="6400" width="9.140625" style="12"/>
    <col min="6401" max="6401" width="3.5703125" style="12" customWidth="1"/>
    <col min="6402" max="6402" width="17.140625" style="12" customWidth="1"/>
    <col min="6403" max="6403" width="65.85546875" style="12" customWidth="1"/>
    <col min="6404" max="6404" width="12.85546875" style="12" customWidth="1"/>
    <col min="6405" max="6406" width="0" style="12" hidden="1" customWidth="1"/>
    <col min="6407" max="6407" width="5.7109375" style="12" customWidth="1"/>
    <col min="6408" max="6656" width="9.140625" style="12"/>
    <col min="6657" max="6657" width="3.5703125" style="12" customWidth="1"/>
    <col min="6658" max="6658" width="17.140625" style="12" customWidth="1"/>
    <col min="6659" max="6659" width="65.85546875" style="12" customWidth="1"/>
    <col min="6660" max="6660" width="12.85546875" style="12" customWidth="1"/>
    <col min="6661" max="6662" width="0" style="12" hidden="1" customWidth="1"/>
    <col min="6663" max="6663" width="5.7109375" style="12" customWidth="1"/>
    <col min="6664" max="6912" width="9.140625" style="12"/>
    <col min="6913" max="6913" width="3.5703125" style="12" customWidth="1"/>
    <col min="6914" max="6914" width="17.140625" style="12" customWidth="1"/>
    <col min="6915" max="6915" width="65.85546875" style="12" customWidth="1"/>
    <col min="6916" max="6916" width="12.85546875" style="12" customWidth="1"/>
    <col min="6917" max="6918" width="0" style="12" hidden="1" customWidth="1"/>
    <col min="6919" max="6919" width="5.7109375" style="12" customWidth="1"/>
    <col min="6920" max="7168" width="9.140625" style="12"/>
    <col min="7169" max="7169" width="3.5703125" style="12" customWidth="1"/>
    <col min="7170" max="7170" width="17.140625" style="12" customWidth="1"/>
    <col min="7171" max="7171" width="65.85546875" style="12" customWidth="1"/>
    <col min="7172" max="7172" width="12.85546875" style="12" customWidth="1"/>
    <col min="7173" max="7174" width="0" style="12" hidden="1" customWidth="1"/>
    <col min="7175" max="7175" width="5.7109375" style="12" customWidth="1"/>
    <col min="7176" max="7424" width="9.140625" style="12"/>
    <col min="7425" max="7425" width="3.5703125" style="12" customWidth="1"/>
    <col min="7426" max="7426" width="17.140625" style="12" customWidth="1"/>
    <col min="7427" max="7427" width="65.85546875" style="12" customWidth="1"/>
    <col min="7428" max="7428" width="12.85546875" style="12" customWidth="1"/>
    <col min="7429" max="7430" width="0" style="12" hidden="1" customWidth="1"/>
    <col min="7431" max="7431" width="5.7109375" style="12" customWidth="1"/>
    <col min="7432" max="7680" width="9.140625" style="12"/>
    <col min="7681" max="7681" width="3.5703125" style="12" customWidth="1"/>
    <col min="7682" max="7682" width="17.140625" style="12" customWidth="1"/>
    <col min="7683" max="7683" width="65.85546875" style="12" customWidth="1"/>
    <col min="7684" max="7684" width="12.85546875" style="12" customWidth="1"/>
    <col min="7685" max="7686" width="0" style="12" hidden="1" customWidth="1"/>
    <col min="7687" max="7687" width="5.7109375" style="12" customWidth="1"/>
    <col min="7688" max="7936" width="9.140625" style="12"/>
    <col min="7937" max="7937" width="3.5703125" style="12" customWidth="1"/>
    <col min="7938" max="7938" width="17.140625" style="12" customWidth="1"/>
    <col min="7939" max="7939" width="65.85546875" style="12" customWidth="1"/>
    <col min="7940" max="7940" width="12.85546875" style="12" customWidth="1"/>
    <col min="7941" max="7942" width="0" style="12" hidden="1" customWidth="1"/>
    <col min="7943" max="7943" width="5.7109375" style="12" customWidth="1"/>
    <col min="7944" max="8192" width="9.140625" style="12"/>
    <col min="8193" max="8193" width="3.5703125" style="12" customWidth="1"/>
    <col min="8194" max="8194" width="17.140625" style="12" customWidth="1"/>
    <col min="8195" max="8195" width="65.85546875" style="12" customWidth="1"/>
    <col min="8196" max="8196" width="12.85546875" style="12" customWidth="1"/>
    <col min="8197" max="8198" width="0" style="12" hidden="1" customWidth="1"/>
    <col min="8199" max="8199" width="5.7109375" style="12" customWidth="1"/>
    <col min="8200" max="8448" width="9.140625" style="12"/>
    <col min="8449" max="8449" width="3.5703125" style="12" customWidth="1"/>
    <col min="8450" max="8450" width="17.140625" style="12" customWidth="1"/>
    <col min="8451" max="8451" width="65.85546875" style="12" customWidth="1"/>
    <col min="8452" max="8452" width="12.85546875" style="12" customWidth="1"/>
    <col min="8453" max="8454" width="0" style="12" hidden="1" customWidth="1"/>
    <col min="8455" max="8455" width="5.7109375" style="12" customWidth="1"/>
    <col min="8456" max="8704" width="9.140625" style="12"/>
    <col min="8705" max="8705" width="3.5703125" style="12" customWidth="1"/>
    <col min="8706" max="8706" width="17.140625" style="12" customWidth="1"/>
    <col min="8707" max="8707" width="65.85546875" style="12" customWidth="1"/>
    <col min="8708" max="8708" width="12.85546875" style="12" customWidth="1"/>
    <col min="8709" max="8710" width="0" style="12" hidden="1" customWidth="1"/>
    <col min="8711" max="8711" width="5.7109375" style="12" customWidth="1"/>
    <col min="8712" max="8960" width="9.140625" style="12"/>
    <col min="8961" max="8961" width="3.5703125" style="12" customWidth="1"/>
    <col min="8962" max="8962" width="17.140625" style="12" customWidth="1"/>
    <col min="8963" max="8963" width="65.85546875" style="12" customWidth="1"/>
    <col min="8964" max="8964" width="12.85546875" style="12" customWidth="1"/>
    <col min="8965" max="8966" width="0" style="12" hidden="1" customWidth="1"/>
    <col min="8967" max="8967" width="5.7109375" style="12" customWidth="1"/>
    <col min="8968" max="9216" width="9.140625" style="12"/>
    <col min="9217" max="9217" width="3.5703125" style="12" customWidth="1"/>
    <col min="9218" max="9218" width="17.140625" style="12" customWidth="1"/>
    <col min="9219" max="9219" width="65.85546875" style="12" customWidth="1"/>
    <col min="9220" max="9220" width="12.85546875" style="12" customWidth="1"/>
    <col min="9221" max="9222" width="0" style="12" hidden="1" customWidth="1"/>
    <col min="9223" max="9223" width="5.7109375" style="12" customWidth="1"/>
    <col min="9224" max="9472" width="9.140625" style="12"/>
    <col min="9473" max="9473" width="3.5703125" style="12" customWidth="1"/>
    <col min="9474" max="9474" width="17.140625" style="12" customWidth="1"/>
    <col min="9475" max="9475" width="65.85546875" style="12" customWidth="1"/>
    <col min="9476" max="9476" width="12.85546875" style="12" customWidth="1"/>
    <col min="9477" max="9478" width="0" style="12" hidden="1" customWidth="1"/>
    <col min="9479" max="9479" width="5.7109375" style="12" customWidth="1"/>
    <col min="9480" max="9728" width="9.140625" style="12"/>
    <col min="9729" max="9729" width="3.5703125" style="12" customWidth="1"/>
    <col min="9730" max="9730" width="17.140625" style="12" customWidth="1"/>
    <col min="9731" max="9731" width="65.85546875" style="12" customWidth="1"/>
    <col min="9732" max="9732" width="12.85546875" style="12" customWidth="1"/>
    <col min="9733" max="9734" width="0" style="12" hidden="1" customWidth="1"/>
    <col min="9735" max="9735" width="5.7109375" style="12" customWidth="1"/>
    <col min="9736" max="9984" width="9.140625" style="12"/>
    <col min="9985" max="9985" width="3.5703125" style="12" customWidth="1"/>
    <col min="9986" max="9986" width="17.140625" style="12" customWidth="1"/>
    <col min="9987" max="9987" width="65.85546875" style="12" customWidth="1"/>
    <col min="9988" max="9988" width="12.85546875" style="12" customWidth="1"/>
    <col min="9989" max="9990" width="0" style="12" hidden="1" customWidth="1"/>
    <col min="9991" max="9991" width="5.7109375" style="12" customWidth="1"/>
    <col min="9992" max="10240" width="9.140625" style="12"/>
    <col min="10241" max="10241" width="3.5703125" style="12" customWidth="1"/>
    <col min="10242" max="10242" width="17.140625" style="12" customWidth="1"/>
    <col min="10243" max="10243" width="65.85546875" style="12" customWidth="1"/>
    <col min="10244" max="10244" width="12.85546875" style="12" customWidth="1"/>
    <col min="10245" max="10246" width="0" style="12" hidden="1" customWidth="1"/>
    <col min="10247" max="10247" width="5.7109375" style="12" customWidth="1"/>
    <col min="10248" max="10496" width="9.140625" style="12"/>
    <col min="10497" max="10497" width="3.5703125" style="12" customWidth="1"/>
    <col min="10498" max="10498" width="17.140625" style="12" customWidth="1"/>
    <col min="10499" max="10499" width="65.85546875" style="12" customWidth="1"/>
    <col min="10500" max="10500" width="12.85546875" style="12" customWidth="1"/>
    <col min="10501" max="10502" width="0" style="12" hidden="1" customWidth="1"/>
    <col min="10503" max="10503" width="5.7109375" style="12" customWidth="1"/>
    <col min="10504" max="10752" width="9.140625" style="12"/>
    <col min="10753" max="10753" width="3.5703125" style="12" customWidth="1"/>
    <col min="10754" max="10754" width="17.140625" style="12" customWidth="1"/>
    <col min="10755" max="10755" width="65.85546875" style="12" customWidth="1"/>
    <col min="10756" max="10756" width="12.85546875" style="12" customWidth="1"/>
    <col min="10757" max="10758" width="0" style="12" hidden="1" customWidth="1"/>
    <col min="10759" max="10759" width="5.7109375" style="12" customWidth="1"/>
    <col min="10760" max="11008" width="9.140625" style="12"/>
    <col min="11009" max="11009" width="3.5703125" style="12" customWidth="1"/>
    <col min="11010" max="11010" width="17.140625" style="12" customWidth="1"/>
    <col min="11011" max="11011" width="65.85546875" style="12" customWidth="1"/>
    <col min="11012" max="11012" width="12.85546875" style="12" customWidth="1"/>
    <col min="11013" max="11014" width="0" style="12" hidden="1" customWidth="1"/>
    <col min="11015" max="11015" width="5.7109375" style="12" customWidth="1"/>
    <col min="11016" max="11264" width="9.140625" style="12"/>
    <col min="11265" max="11265" width="3.5703125" style="12" customWidth="1"/>
    <col min="11266" max="11266" width="17.140625" style="12" customWidth="1"/>
    <col min="11267" max="11267" width="65.85546875" style="12" customWidth="1"/>
    <col min="11268" max="11268" width="12.85546875" style="12" customWidth="1"/>
    <col min="11269" max="11270" width="0" style="12" hidden="1" customWidth="1"/>
    <col min="11271" max="11271" width="5.7109375" style="12" customWidth="1"/>
    <col min="11272" max="11520" width="9.140625" style="12"/>
    <col min="11521" max="11521" width="3.5703125" style="12" customWidth="1"/>
    <col min="11522" max="11522" width="17.140625" style="12" customWidth="1"/>
    <col min="11523" max="11523" width="65.85546875" style="12" customWidth="1"/>
    <col min="11524" max="11524" width="12.85546875" style="12" customWidth="1"/>
    <col min="11525" max="11526" width="0" style="12" hidden="1" customWidth="1"/>
    <col min="11527" max="11527" width="5.7109375" style="12" customWidth="1"/>
    <col min="11528" max="11776" width="9.140625" style="12"/>
    <col min="11777" max="11777" width="3.5703125" style="12" customWidth="1"/>
    <col min="11778" max="11778" width="17.140625" style="12" customWidth="1"/>
    <col min="11779" max="11779" width="65.85546875" style="12" customWidth="1"/>
    <col min="11780" max="11780" width="12.85546875" style="12" customWidth="1"/>
    <col min="11781" max="11782" width="0" style="12" hidden="1" customWidth="1"/>
    <col min="11783" max="11783" width="5.7109375" style="12" customWidth="1"/>
    <col min="11784" max="12032" width="9.140625" style="12"/>
    <col min="12033" max="12033" width="3.5703125" style="12" customWidth="1"/>
    <col min="12034" max="12034" width="17.140625" style="12" customWidth="1"/>
    <col min="12035" max="12035" width="65.85546875" style="12" customWidth="1"/>
    <col min="12036" max="12036" width="12.85546875" style="12" customWidth="1"/>
    <col min="12037" max="12038" width="0" style="12" hidden="1" customWidth="1"/>
    <col min="12039" max="12039" width="5.7109375" style="12" customWidth="1"/>
    <col min="12040" max="12288" width="9.140625" style="12"/>
    <col min="12289" max="12289" width="3.5703125" style="12" customWidth="1"/>
    <col min="12290" max="12290" width="17.140625" style="12" customWidth="1"/>
    <col min="12291" max="12291" width="65.85546875" style="12" customWidth="1"/>
    <col min="12292" max="12292" width="12.85546875" style="12" customWidth="1"/>
    <col min="12293" max="12294" width="0" style="12" hidden="1" customWidth="1"/>
    <col min="12295" max="12295" width="5.7109375" style="12" customWidth="1"/>
    <col min="12296" max="12544" width="9.140625" style="12"/>
    <col min="12545" max="12545" width="3.5703125" style="12" customWidth="1"/>
    <col min="12546" max="12546" width="17.140625" style="12" customWidth="1"/>
    <col min="12547" max="12547" width="65.85546875" style="12" customWidth="1"/>
    <col min="12548" max="12548" width="12.85546875" style="12" customWidth="1"/>
    <col min="12549" max="12550" width="0" style="12" hidden="1" customWidth="1"/>
    <col min="12551" max="12551" width="5.7109375" style="12" customWidth="1"/>
    <col min="12552" max="12800" width="9.140625" style="12"/>
    <col min="12801" max="12801" width="3.5703125" style="12" customWidth="1"/>
    <col min="12802" max="12802" width="17.140625" style="12" customWidth="1"/>
    <col min="12803" max="12803" width="65.85546875" style="12" customWidth="1"/>
    <col min="12804" max="12804" width="12.85546875" style="12" customWidth="1"/>
    <col min="12805" max="12806" width="0" style="12" hidden="1" customWidth="1"/>
    <col min="12807" max="12807" width="5.7109375" style="12" customWidth="1"/>
    <col min="12808" max="13056" width="9.140625" style="12"/>
    <col min="13057" max="13057" width="3.5703125" style="12" customWidth="1"/>
    <col min="13058" max="13058" width="17.140625" style="12" customWidth="1"/>
    <col min="13059" max="13059" width="65.85546875" style="12" customWidth="1"/>
    <col min="13060" max="13060" width="12.85546875" style="12" customWidth="1"/>
    <col min="13061" max="13062" width="0" style="12" hidden="1" customWidth="1"/>
    <col min="13063" max="13063" width="5.7109375" style="12" customWidth="1"/>
    <col min="13064" max="13312" width="9.140625" style="12"/>
    <col min="13313" max="13313" width="3.5703125" style="12" customWidth="1"/>
    <col min="13314" max="13314" width="17.140625" style="12" customWidth="1"/>
    <col min="13315" max="13315" width="65.85546875" style="12" customWidth="1"/>
    <col min="13316" max="13316" width="12.85546875" style="12" customWidth="1"/>
    <col min="13317" max="13318" width="0" style="12" hidden="1" customWidth="1"/>
    <col min="13319" max="13319" width="5.7109375" style="12" customWidth="1"/>
    <col min="13320" max="13568" width="9.140625" style="12"/>
    <col min="13569" max="13569" width="3.5703125" style="12" customWidth="1"/>
    <col min="13570" max="13570" width="17.140625" style="12" customWidth="1"/>
    <col min="13571" max="13571" width="65.85546875" style="12" customWidth="1"/>
    <col min="13572" max="13572" width="12.85546875" style="12" customWidth="1"/>
    <col min="13573" max="13574" width="0" style="12" hidden="1" customWidth="1"/>
    <col min="13575" max="13575" width="5.7109375" style="12" customWidth="1"/>
    <col min="13576" max="13824" width="9.140625" style="12"/>
    <col min="13825" max="13825" width="3.5703125" style="12" customWidth="1"/>
    <col min="13826" max="13826" width="17.140625" style="12" customWidth="1"/>
    <col min="13827" max="13827" width="65.85546875" style="12" customWidth="1"/>
    <col min="13828" max="13828" width="12.85546875" style="12" customWidth="1"/>
    <col min="13829" max="13830" width="0" style="12" hidden="1" customWidth="1"/>
    <col min="13831" max="13831" width="5.7109375" style="12" customWidth="1"/>
    <col min="13832" max="14080" width="9.140625" style="12"/>
    <col min="14081" max="14081" width="3.5703125" style="12" customWidth="1"/>
    <col min="14082" max="14082" width="17.140625" style="12" customWidth="1"/>
    <col min="14083" max="14083" width="65.85546875" style="12" customWidth="1"/>
    <col min="14084" max="14084" width="12.85546875" style="12" customWidth="1"/>
    <col min="14085" max="14086" width="0" style="12" hidden="1" customWidth="1"/>
    <col min="14087" max="14087" width="5.7109375" style="12" customWidth="1"/>
    <col min="14088" max="14336" width="9.140625" style="12"/>
    <col min="14337" max="14337" width="3.5703125" style="12" customWidth="1"/>
    <col min="14338" max="14338" width="17.140625" style="12" customWidth="1"/>
    <col min="14339" max="14339" width="65.85546875" style="12" customWidth="1"/>
    <col min="14340" max="14340" width="12.85546875" style="12" customWidth="1"/>
    <col min="14341" max="14342" width="0" style="12" hidden="1" customWidth="1"/>
    <col min="14343" max="14343" width="5.7109375" style="12" customWidth="1"/>
    <col min="14344" max="14592" width="9.140625" style="12"/>
    <col min="14593" max="14593" width="3.5703125" style="12" customWidth="1"/>
    <col min="14594" max="14594" width="17.140625" style="12" customWidth="1"/>
    <col min="14595" max="14595" width="65.85546875" style="12" customWidth="1"/>
    <col min="14596" max="14596" width="12.85546875" style="12" customWidth="1"/>
    <col min="14597" max="14598" width="0" style="12" hidden="1" customWidth="1"/>
    <col min="14599" max="14599" width="5.7109375" style="12" customWidth="1"/>
    <col min="14600" max="14848" width="9.140625" style="12"/>
    <col min="14849" max="14849" width="3.5703125" style="12" customWidth="1"/>
    <col min="14850" max="14850" width="17.140625" style="12" customWidth="1"/>
    <col min="14851" max="14851" width="65.85546875" style="12" customWidth="1"/>
    <col min="14852" max="14852" width="12.85546875" style="12" customWidth="1"/>
    <col min="14853" max="14854" width="0" style="12" hidden="1" customWidth="1"/>
    <col min="14855" max="14855" width="5.7109375" style="12" customWidth="1"/>
    <col min="14856" max="15104" width="9.140625" style="12"/>
    <col min="15105" max="15105" width="3.5703125" style="12" customWidth="1"/>
    <col min="15106" max="15106" width="17.140625" style="12" customWidth="1"/>
    <col min="15107" max="15107" width="65.85546875" style="12" customWidth="1"/>
    <col min="15108" max="15108" width="12.85546875" style="12" customWidth="1"/>
    <col min="15109" max="15110" width="0" style="12" hidden="1" customWidth="1"/>
    <col min="15111" max="15111" width="5.7109375" style="12" customWidth="1"/>
    <col min="15112" max="15360" width="9.140625" style="12"/>
    <col min="15361" max="15361" width="3.5703125" style="12" customWidth="1"/>
    <col min="15362" max="15362" width="17.140625" style="12" customWidth="1"/>
    <col min="15363" max="15363" width="65.85546875" style="12" customWidth="1"/>
    <col min="15364" max="15364" width="12.85546875" style="12" customWidth="1"/>
    <col min="15365" max="15366" width="0" style="12" hidden="1" customWidth="1"/>
    <col min="15367" max="15367" width="5.7109375" style="12" customWidth="1"/>
    <col min="15368" max="15616" width="9.140625" style="12"/>
    <col min="15617" max="15617" width="3.5703125" style="12" customWidth="1"/>
    <col min="15618" max="15618" width="17.140625" style="12" customWidth="1"/>
    <col min="15619" max="15619" width="65.85546875" style="12" customWidth="1"/>
    <col min="15620" max="15620" width="12.85546875" style="12" customWidth="1"/>
    <col min="15621" max="15622" width="0" style="12" hidden="1" customWidth="1"/>
    <col min="15623" max="15623" width="5.7109375" style="12" customWidth="1"/>
    <col min="15624" max="15872" width="9.140625" style="12"/>
    <col min="15873" max="15873" width="3.5703125" style="12" customWidth="1"/>
    <col min="15874" max="15874" width="17.140625" style="12" customWidth="1"/>
    <col min="15875" max="15875" width="65.85546875" style="12" customWidth="1"/>
    <col min="15876" max="15876" width="12.85546875" style="12" customWidth="1"/>
    <col min="15877" max="15878" width="0" style="12" hidden="1" customWidth="1"/>
    <col min="15879" max="15879" width="5.7109375" style="12" customWidth="1"/>
    <col min="15880" max="16128" width="9.140625" style="12"/>
    <col min="16129" max="16129" width="3.5703125" style="12" customWidth="1"/>
    <col min="16130" max="16130" width="17.140625" style="12" customWidth="1"/>
    <col min="16131" max="16131" width="65.85546875" style="12" customWidth="1"/>
    <col min="16132" max="16132" width="12.85546875" style="12" customWidth="1"/>
    <col min="16133" max="16134" width="0" style="12" hidden="1" customWidth="1"/>
    <col min="16135" max="16135" width="5.7109375" style="12" customWidth="1"/>
    <col min="16136" max="16384" width="9.140625" style="12"/>
  </cols>
  <sheetData>
    <row r="1" spans="1:9" s="15" customFormat="1" x14ac:dyDescent="0.25">
      <c r="A1" s="235" t="s">
        <v>54</v>
      </c>
      <c r="B1" s="235"/>
      <c r="C1" s="235"/>
    </row>
    <row r="2" spans="1:9" x14ac:dyDescent="0.25">
      <c r="C2" s="22"/>
      <c r="D2" s="22"/>
      <c r="E2" s="22"/>
      <c r="F2" s="22"/>
      <c r="G2" s="22"/>
      <c r="H2" s="22"/>
    </row>
    <row r="3" spans="1:9" x14ac:dyDescent="0.25">
      <c r="A3" s="211"/>
      <c r="C3" s="22"/>
      <c r="D3" s="39" t="s">
        <v>44</v>
      </c>
      <c r="E3" s="215" t="s">
        <v>18</v>
      </c>
      <c r="F3" s="215" t="s">
        <v>19</v>
      </c>
      <c r="G3" s="22"/>
      <c r="H3" s="22"/>
    </row>
    <row r="4" spans="1:9" x14ac:dyDescent="0.25">
      <c r="A4" s="9"/>
      <c r="B4" s="129"/>
      <c r="C4" s="130" t="s">
        <v>48</v>
      </c>
      <c r="D4" s="131">
        <f>D5+D6</f>
        <v>1024473</v>
      </c>
      <c r="G4" s="15"/>
      <c r="H4" s="15"/>
    </row>
    <row r="5" spans="1:9" x14ac:dyDescent="0.25">
      <c r="C5" s="188" t="s">
        <v>38</v>
      </c>
      <c r="D5" s="133">
        <v>1200000</v>
      </c>
      <c r="G5" s="15"/>
      <c r="H5" s="15"/>
    </row>
    <row r="6" spans="1:9" x14ac:dyDescent="0.25">
      <c r="C6" s="188" t="s">
        <v>143</v>
      </c>
      <c r="D6" s="133">
        <v>-175527</v>
      </c>
      <c r="G6" s="15"/>
      <c r="H6" s="15"/>
    </row>
    <row r="7" spans="1:9" x14ac:dyDescent="0.25">
      <c r="C7" s="132"/>
      <c r="D7" s="133"/>
      <c r="G7" s="15"/>
      <c r="H7" s="15"/>
    </row>
    <row r="8" spans="1:9" s="15" customFormat="1" ht="15.75" customHeight="1" x14ac:dyDescent="0.25">
      <c r="A8" s="130"/>
      <c r="B8" s="130"/>
      <c r="C8" s="130" t="s">
        <v>320</v>
      </c>
      <c r="D8" s="131">
        <f>D14+D16+D18+D22+D24+D26+D28+D30+D32+D34+D36+D38</f>
        <v>-9120</v>
      </c>
    </row>
    <row r="9" spans="1:9" s="15" customFormat="1" ht="15.75" customHeight="1" x14ac:dyDescent="0.3">
      <c r="D9" s="20"/>
    </row>
    <row r="10" spans="1:9" ht="13.5" customHeight="1" x14ac:dyDescent="0.25">
      <c r="A10" s="9"/>
      <c r="B10" s="129"/>
      <c r="C10" s="130" t="s">
        <v>322</v>
      </c>
      <c r="D10" s="131">
        <f>D4+D8</f>
        <v>1015353</v>
      </c>
      <c r="E10" s="134"/>
      <c r="F10" s="134"/>
      <c r="G10" s="134"/>
      <c r="H10" s="134"/>
    </row>
    <row r="11" spans="1:9" ht="14.45" x14ac:dyDescent="0.3">
      <c r="C11" s="15"/>
      <c r="D11" s="20"/>
      <c r="G11" s="15"/>
      <c r="H11" s="15"/>
    </row>
    <row r="12" spans="1:9" ht="14.45" x14ac:dyDescent="0.3">
      <c r="B12" s="15" t="s">
        <v>42</v>
      </c>
      <c r="C12" s="15" t="s">
        <v>21</v>
      </c>
      <c r="G12" s="22"/>
      <c r="H12" s="22"/>
    </row>
    <row r="13" spans="1:9" s="22" customFormat="1" ht="14.45" x14ac:dyDescent="0.3">
      <c r="A13" s="135"/>
      <c r="B13" s="135"/>
      <c r="C13" s="135"/>
      <c r="D13" s="135"/>
    </row>
    <row r="14" spans="1:9" s="15" customFormat="1" ht="13.5" customHeight="1" x14ac:dyDescent="0.3">
      <c r="C14" s="87" t="s">
        <v>22</v>
      </c>
      <c r="D14" s="136">
        <f>SUM(D13:D13)</f>
        <v>0</v>
      </c>
      <c r="E14" s="87"/>
      <c r="F14" s="87"/>
      <c r="G14" s="87"/>
      <c r="H14" s="87"/>
      <c r="I14" s="87"/>
    </row>
    <row r="15" spans="1:9" s="22" customFormat="1" ht="13.5" customHeight="1" x14ac:dyDescent="0.3">
      <c r="A15" s="135"/>
      <c r="B15" s="135"/>
      <c r="C15" s="135"/>
      <c r="D15" s="137"/>
      <c r="E15" s="84"/>
      <c r="F15" s="84"/>
      <c r="G15" s="84"/>
      <c r="H15" s="84"/>
      <c r="I15" s="84"/>
    </row>
    <row r="16" spans="1:9" s="15" customFormat="1" ht="13.5" customHeight="1" x14ac:dyDescent="0.3">
      <c r="C16" s="87" t="s">
        <v>23</v>
      </c>
      <c r="D16" s="136">
        <f>SUM(D15:D15)</f>
        <v>0</v>
      </c>
      <c r="E16" s="87"/>
      <c r="F16" s="87"/>
      <c r="G16" s="87"/>
      <c r="H16" s="87"/>
      <c r="I16" s="87"/>
    </row>
    <row r="17" spans="1:9" s="15" customFormat="1" ht="13.5" customHeight="1" x14ac:dyDescent="0.3">
      <c r="A17" s="138"/>
      <c r="B17" s="138"/>
      <c r="C17" s="138"/>
      <c r="D17" s="139"/>
      <c r="E17" s="87"/>
      <c r="F17" s="87"/>
      <c r="G17" s="87"/>
      <c r="H17" s="87"/>
      <c r="I17" s="87"/>
    </row>
    <row r="18" spans="1:9" s="15" customFormat="1" ht="13.5" customHeight="1" x14ac:dyDescent="0.25">
      <c r="C18" s="87" t="s">
        <v>47</v>
      </c>
      <c r="D18" s="136">
        <f>SUM(D17:D17)</f>
        <v>0</v>
      </c>
      <c r="E18" s="87"/>
      <c r="F18" s="87"/>
      <c r="G18" s="87"/>
      <c r="H18" s="87"/>
      <c r="I18" s="87"/>
    </row>
    <row r="19" spans="1:9" s="15" customFormat="1" ht="13.5" customHeight="1" x14ac:dyDescent="0.3">
      <c r="C19" s="87"/>
      <c r="D19" s="136"/>
      <c r="E19" s="87"/>
      <c r="F19" s="87"/>
      <c r="G19" s="87"/>
      <c r="H19" s="87"/>
      <c r="I19" s="87"/>
    </row>
    <row r="20" spans="1:9" ht="45" x14ac:dyDescent="0.25">
      <c r="A20" s="12">
        <v>1</v>
      </c>
      <c r="B20" s="49" t="s">
        <v>71</v>
      </c>
      <c r="C20" s="164" t="s">
        <v>119</v>
      </c>
      <c r="D20" s="13">
        <v>-9120</v>
      </c>
      <c r="E20" s="162">
        <v>2159005350</v>
      </c>
      <c r="F20" s="163" t="s">
        <v>120</v>
      </c>
      <c r="G20" s="13"/>
    </row>
    <row r="21" spans="1:9" s="15" customFormat="1" ht="13.5" customHeight="1" x14ac:dyDescent="0.3">
      <c r="A21" s="138"/>
      <c r="B21" s="138"/>
      <c r="C21" s="138"/>
      <c r="D21" s="139"/>
      <c r="E21" s="87"/>
      <c r="F21" s="87"/>
      <c r="G21" s="87"/>
      <c r="H21" s="87"/>
      <c r="I21" s="87"/>
    </row>
    <row r="22" spans="1:9" s="15" customFormat="1" ht="13.5" customHeight="1" x14ac:dyDescent="0.3">
      <c r="C22" s="87" t="s">
        <v>25</v>
      </c>
      <c r="D22" s="136">
        <f>SUM(D20:D21)</f>
        <v>-9120</v>
      </c>
      <c r="E22" s="87"/>
      <c r="F22" s="87"/>
      <c r="G22" s="87"/>
      <c r="H22" s="87"/>
      <c r="I22" s="87"/>
    </row>
    <row r="23" spans="1:9" s="15" customFormat="1" ht="13.5" customHeight="1" x14ac:dyDescent="0.3">
      <c r="A23" s="138"/>
      <c r="B23" s="138"/>
      <c r="C23" s="138"/>
      <c r="D23" s="139"/>
      <c r="E23" s="87"/>
      <c r="F23" s="87"/>
      <c r="G23" s="87"/>
      <c r="H23" s="87"/>
      <c r="I23" s="87"/>
    </row>
    <row r="24" spans="1:9" s="15" customFormat="1" ht="13.5" hidden="1" customHeight="1" x14ac:dyDescent="0.25">
      <c r="C24" s="87" t="s">
        <v>26</v>
      </c>
      <c r="D24" s="136">
        <f>SUM(D23:D23)</f>
        <v>0</v>
      </c>
      <c r="E24" s="87"/>
      <c r="F24" s="87"/>
      <c r="G24" s="87"/>
      <c r="H24" s="87"/>
      <c r="I24" s="87"/>
    </row>
    <row r="25" spans="1:9" s="22" customFormat="1" ht="13.5" hidden="1" customHeight="1" x14ac:dyDescent="0.25">
      <c r="A25" s="138"/>
      <c r="B25" s="138"/>
      <c r="C25" s="138"/>
      <c r="D25" s="139"/>
      <c r="E25" s="84"/>
      <c r="F25" s="84"/>
      <c r="G25" s="84"/>
      <c r="H25" s="84"/>
      <c r="I25" s="84"/>
    </row>
    <row r="26" spans="1:9" s="15" customFormat="1" ht="13.5" hidden="1" customHeight="1" x14ac:dyDescent="0.25">
      <c r="C26" s="87" t="s">
        <v>27</v>
      </c>
      <c r="D26" s="136">
        <f>SUM(D25:D25)</f>
        <v>0</v>
      </c>
      <c r="E26" s="87"/>
      <c r="F26" s="87"/>
      <c r="G26" s="87"/>
      <c r="H26" s="87"/>
      <c r="I26" s="87"/>
    </row>
    <row r="27" spans="1:9" s="22" customFormat="1" ht="13.5" hidden="1" customHeight="1" x14ac:dyDescent="0.25">
      <c r="A27" s="138"/>
      <c r="B27" s="138"/>
      <c r="C27" s="138"/>
      <c r="D27" s="139"/>
      <c r="E27" s="84"/>
      <c r="F27" s="84"/>
      <c r="G27" s="84"/>
      <c r="H27" s="84"/>
      <c r="I27" s="84"/>
    </row>
    <row r="28" spans="1:9" s="15" customFormat="1" ht="13.5" hidden="1" customHeight="1" x14ac:dyDescent="0.25">
      <c r="C28" s="87" t="s">
        <v>28</v>
      </c>
      <c r="D28" s="136">
        <f>SUM(D27:D27)</f>
        <v>0</v>
      </c>
      <c r="E28" s="87"/>
      <c r="F28" s="87"/>
      <c r="G28" s="87"/>
      <c r="H28" s="87"/>
      <c r="I28" s="87"/>
    </row>
    <row r="29" spans="1:9" s="22" customFormat="1" ht="13.5" hidden="1" customHeight="1" x14ac:dyDescent="0.25">
      <c r="A29" s="138"/>
      <c r="B29" s="138"/>
      <c r="C29" s="138"/>
      <c r="D29" s="139"/>
      <c r="E29" s="84"/>
      <c r="F29" s="84"/>
      <c r="G29" s="84"/>
      <c r="H29" s="84"/>
      <c r="I29" s="84"/>
    </row>
    <row r="30" spans="1:9" s="15" customFormat="1" ht="13.5" hidden="1" customHeight="1" x14ac:dyDescent="0.25">
      <c r="C30" s="87" t="s">
        <v>29</v>
      </c>
      <c r="D30" s="136">
        <f>SUM(D29:D29)</f>
        <v>0</v>
      </c>
      <c r="E30" s="87"/>
      <c r="F30" s="87"/>
      <c r="G30" s="87"/>
      <c r="H30" s="87"/>
      <c r="I30" s="87"/>
    </row>
    <row r="31" spans="1:9" s="22" customFormat="1" ht="13.5" hidden="1" customHeight="1" x14ac:dyDescent="0.25">
      <c r="A31" s="138"/>
      <c r="B31" s="138"/>
      <c r="C31" s="138"/>
      <c r="D31" s="139"/>
      <c r="E31" s="84"/>
      <c r="F31" s="84"/>
      <c r="G31" s="84"/>
      <c r="H31" s="84"/>
      <c r="I31" s="84"/>
    </row>
    <row r="32" spans="1:9" s="15" customFormat="1" ht="13.5" hidden="1" customHeight="1" x14ac:dyDescent="0.25">
      <c r="C32" s="87" t="s">
        <v>30</v>
      </c>
      <c r="D32" s="136">
        <f>SUM(D31:D31)</f>
        <v>0</v>
      </c>
      <c r="E32" s="87"/>
      <c r="F32" s="87"/>
      <c r="G32" s="87"/>
      <c r="H32" s="87"/>
      <c r="I32" s="87"/>
    </row>
    <row r="33" spans="1:9" s="22" customFormat="1" ht="13.5" hidden="1" customHeight="1" x14ac:dyDescent="0.25">
      <c r="A33" s="138"/>
      <c r="B33" s="138"/>
      <c r="C33" s="138"/>
      <c r="D33" s="139"/>
      <c r="E33" s="84"/>
      <c r="F33" s="84"/>
      <c r="G33" s="84"/>
      <c r="H33" s="84"/>
      <c r="I33" s="84"/>
    </row>
    <row r="34" spans="1:9" s="15" customFormat="1" ht="13.5" hidden="1" customHeight="1" x14ac:dyDescent="0.25">
      <c r="C34" s="87" t="s">
        <v>31</v>
      </c>
      <c r="D34" s="136">
        <f>SUM(D33:D33)</f>
        <v>0</v>
      </c>
      <c r="E34" s="87"/>
      <c r="F34" s="87"/>
      <c r="G34" s="87"/>
      <c r="H34" s="87"/>
      <c r="I34" s="87"/>
    </row>
    <row r="35" spans="1:9" s="22" customFormat="1" ht="13.5" hidden="1" customHeight="1" x14ac:dyDescent="0.25">
      <c r="A35" s="138"/>
      <c r="B35" s="138"/>
      <c r="C35" s="138"/>
      <c r="D35" s="139"/>
      <c r="E35" s="84"/>
      <c r="F35" s="84"/>
      <c r="G35" s="84"/>
      <c r="H35" s="84"/>
      <c r="I35" s="84"/>
    </row>
    <row r="36" spans="1:9" s="15" customFormat="1" ht="13.5" hidden="1" customHeight="1" x14ac:dyDescent="0.25">
      <c r="C36" s="87" t="s">
        <v>32</v>
      </c>
      <c r="D36" s="136">
        <f>SUM(D35:D35)</f>
        <v>0</v>
      </c>
      <c r="E36" s="87"/>
      <c r="F36" s="87"/>
      <c r="G36" s="87"/>
      <c r="H36" s="87"/>
      <c r="I36" s="87"/>
    </row>
    <row r="37" spans="1:9" s="22" customFormat="1" ht="13.5" hidden="1" customHeight="1" x14ac:dyDescent="0.25">
      <c r="A37" s="138"/>
      <c r="B37" s="138"/>
      <c r="C37" s="138"/>
      <c r="D37" s="139"/>
      <c r="E37" s="84"/>
      <c r="F37" s="84"/>
      <c r="G37" s="84"/>
      <c r="H37" s="84"/>
      <c r="I37" s="84"/>
    </row>
    <row r="38" spans="1:9" s="15" customFormat="1" ht="13.5" hidden="1" customHeight="1" x14ac:dyDescent="0.25">
      <c r="C38" s="87" t="s">
        <v>33</v>
      </c>
      <c r="D38" s="136">
        <f>D37</f>
        <v>0</v>
      </c>
      <c r="E38" s="87"/>
      <c r="F38" s="87"/>
      <c r="G38" s="87"/>
      <c r="H38" s="87"/>
      <c r="I38" s="87"/>
    </row>
    <row r="39" spans="1:9" ht="13.5" customHeight="1" x14ac:dyDescent="0.3">
      <c r="C39" s="15"/>
    </row>
    <row r="40" spans="1:9" ht="13.5" customHeight="1" x14ac:dyDescent="0.3">
      <c r="C40" s="15"/>
    </row>
    <row r="41" spans="1:9" ht="13.5" customHeight="1" x14ac:dyDescent="0.3">
      <c r="C41" s="15"/>
    </row>
    <row r="42" spans="1:9" ht="13.5" customHeight="1" x14ac:dyDescent="0.3">
      <c r="C42" s="15"/>
    </row>
    <row r="43" spans="1:9" ht="13.5" customHeight="1" x14ac:dyDescent="0.3">
      <c r="C43" s="15"/>
    </row>
    <row r="44" spans="1:9" ht="13.5" customHeight="1" x14ac:dyDescent="0.3">
      <c r="C44" s="15"/>
    </row>
    <row r="45" spans="1:9" s="22" customFormat="1" ht="14.45" x14ac:dyDescent="0.3"/>
    <row r="46" spans="1:9" ht="14.45" x14ac:dyDescent="0.3">
      <c r="C46" s="134"/>
    </row>
    <row r="47" spans="1:9" ht="14.45" x14ac:dyDescent="0.3">
      <c r="C47" s="134"/>
    </row>
    <row r="48" spans="1:9" ht="14.45" x14ac:dyDescent="0.3">
      <c r="C48" s="15"/>
    </row>
    <row r="49" spans="2:3" ht="14.45" x14ac:dyDescent="0.3">
      <c r="C49" s="15"/>
    </row>
    <row r="50" spans="2:3" s="22" customFormat="1" ht="14.45" x14ac:dyDescent="0.3">
      <c r="C50" s="140"/>
    </row>
    <row r="51" spans="2:3" x14ac:dyDescent="0.25">
      <c r="C51" s="15"/>
    </row>
    <row r="52" spans="2:3" x14ac:dyDescent="0.25">
      <c r="C52" s="15"/>
    </row>
    <row r="53" spans="2:3" x14ac:dyDescent="0.25">
      <c r="C53" s="15"/>
    </row>
    <row r="54" spans="2:3" x14ac:dyDescent="0.25">
      <c r="C54" s="15"/>
    </row>
    <row r="55" spans="2:3" x14ac:dyDescent="0.25">
      <c r="C55" s="15"/>
    </row>
    <row r="56" spans="2:3" x14ac:dyDescent="0.25">
      <c r="C56" s="15"/>
    </row>
    <row r="57" spans="2:3" s="16" customFormat="1" ht="13.5" customHeight="1" x14ac:dyDescent="0.25">
      <c r="B57" s="26"/>
      <c r="C57" s="23"/>
    </row>
    <row r="58" spans="2:3" x14ac:dyDescent="0.25">
      <c r="C58" s="22"/>
    </row>
    <row r="59" spans="2:3" x14ac:dyDescent="0.25">
      <c r="C59" s="15"/>
    </row>
    <row r="60" spans="2:3" x14ac:dyDescent="0.25">
      <c r="C60" s="15"/>
    </row>
    <row r="61" spans="2:3" s="22" customFormat="1" x14ac:dyDescent="0.25"/>
    <row r="62" spans="2:3" ht="12.75" customHeight="1" x14ac:dyDescent="0.25">
      <c r="C62" s="22"/>
    </row>
    <row r="63" spans="2:3" x14ac:dyDescent="0.25">
      <c r="C63" s="15"/>
    </row>
    <row r="64" spans="2:3" x14ac:dyDescent="0.25">
      <c r="C64" s="15"/>
    </row>
    <row r="65" spans="2:3" x14ac:dyDescent="0.25">
      <c r="C65" s="15"/>
    </row>
    <row r="66" spans="2:3" x14ac:dyDescent="0.25">
      <c r="C66" s="15"/>
    </row>
    <row r="67" spans="2:3" s="22" customFormat="1" x14ac:dyDescent="0.25">
      <c r="C67" s="140"/>
    </row>
    <row r="68" spans="2:3" s="22" customFormat="1" x14ac:dyDescent="0.25"/>
    <row r="69" spans="2:3" s="16" customFormat="1" x14ac:dyDescent="0.25">
      <c r="B69" s="26"/>
      <c r="C69" s="23"/>
    </row>
    <row r="70" spans="2:3" x14ac:dyDescent="0.25">
      <c r="C70" s="22"/>
    </row>
    <row r="71" spans="2:3" x14ac:dyDescent="0.25">
      <c r="C71" s="15"/>
    </row>
    <row r="72" spans="2:3" x14ac:dyDescent="0.25">
      <c r="C72" s="15"/>
    </row>
    <row r="73" spans="2:3" x14ac:dyDescent="0.25">
      <c r="C73" s="15"/>
    </row>
    <row r="74" spans="2:3" x14ac:dyDescent="0.25">
      <c r="C74" s="15"/>
    </row>
    <row r="75" spans="2:3" x14ac:dyDescent="0.25">
      <c r="C75" s="15"/>
    </row>
    <row r="76" spans="2:3" x14ac:dyDescent="0.25">
      <c r="C76" s="15"/>
    </row>
    <row r="77" spans="2:3" x14ac:dyDescent="0.25">
      <c r="C77" s="15"/>
    </row>
    <row r="78" spans="2:3" x14ac:dyDescent="0.25">
      <c r="C78" s="15"/>
    </row>
    <row r="79" spans="2:3" x14ac:dyDescent="0.25">
      <c r="C79" s="15"/>
    </row>
    <row r="80" spans="2:3" x14ac:dyDescent="0.25">
      <c r="C80" s="15"/>
    </row>
    <row r="81" spans="2:5" x14ac:dyDescent="0.25">
      <c r="C81" s="15"/>
    </row>
    <row r="82" spans="2:5" s="22" customFormat="1" x14ac:dyDescent="0.25"/>
    <row r="83" spans="2:5" s="16" customFormat="1" x14ac:dyDescent="0.25">
      <c r="B83" s="26"/>
      <c r="C83" s="23"/>
    </row>
    <row r="84" spans="2:5" x14ac:dyDescent="0.25">
      <c r="C84" s="22"/>
      <c r="E84" s="7"/>
    </row>
    <row r="85" spans="2:5" x14ac:dyDescent="0.25">
      <c r="C85" s="15"/>
    </row>
    <row r="86" spans="2:5" x14ac:dyDescent="0.25">
      <c r="C86" s="15"/>
    </row>
    <row r="87" spans="2:5" x14ac:dyDescent="0.25">
      <c r="C87" s="15"/>
    </row>
    <row r="88" spans="2:5" x14ac:dyDescent="0.25">
      <c r="C88" s="15"/>
    </row>
    <row r="89" spans="2:5" x14ac:dyDescent="0.25">
      <c r="C89" s="15"/>
    </row>
    <row r="90" spans="2:5" x14ac:dyDescent="0.25">
      <c r="C90" s="15"/>
    </row>
    <row r="91" spans="2:5" x14ac:dyDescent="0.25">
      <c r="C91" s="15"/>
    </row>
    <row r="92" spans="2:5" x14ac:dyDescent="0.25">
      <c r="C92" s="15"/>
    </row>
    <row r="93" spans="2:5" x14ac:dyDescent="0.25">
      <c r="C93" s="15"/>
    </row>
    <row r="94" spans="2:5" s="22" customFormat="1" x14ac:dyDescent="0.25">
      <c r="C94" s="140"/>
    </row>
    <row r="95" spans="2:5" s="22" customFormat="1" ht="12.75" customHeight="1" x14ac:dyDescent="0.25">
      <c r="C95" s="23"/>
    </row>
    <row r="96" spans="2:5" x14ac:dyDescent="0.25">
      <c r="C96" s="22"/>
    </row>
    <row r="97" spans="2:3" x14ac:dyDescent="0.25">
      <c r="C97" s="15"/>
    </row>
    <row r="98" spans="2:3" x14ac:dyDescent="0.25">
      <c r="C98" s="15"/>
    </row>
    <row r="99" spans="2:3" s="22" customFormat="1" x14ac:dyDescent="0.25"/>
    <row r="100" spans="2:3" s="22" customFormat="1" x14ac:dyDescent="0.25"/>
    <row r="101" spans="2:3" s="22" customFormat="1" x14ac:dyDescent="0.25"/>
    <row r="102" spans="2:3" s="22" customFormat="1" x14ac:dyDescent="0.25"/>
    <row r="103" spans="2:3" s="22" customFormat="1" ht="13.5" customHeight="1" x14ac:dyDescent="0.25">
      <c r="C103" s="140"/>
    </row>
    <row r="104" spans="2:3" s="22" customFormat="1" x14ac:dyDescent="0.25"/>
    <row r="105" spans="2:3" s="16" customFormat="1" x14ac:dyDescent="0.25">
      <c r="B105" s="26"/>
      <c r="C105" s="23"/>
    </row>
    <row r="106" spans="2:3" x14ac:dyDescent="0.25">
      <c r="C106" s="22"/>
    </row>
    <row r="107" spans="2:3" x14ac:dyDescent="0.25">
      <c r="C107" s="15"/>
    </row>
    <row r="108" spans="2:3" x14ac:dyDescent="0.25">
      <c r="C108" s="15"/>
    </row>
    <row r="109" spans="2:3" x14ac:dyDescent="0.25">
      <c r="C109" s="15"/>
    </row>
    <row r="110" spans="2:3" x14ac:dyDescent="0.25">
      <c r="C110" s="15"/>
    </row>
    <row r="111" spans="2:3" x14ac:dyDescent="0.25">
      <c r="C111" s="15"/>
    </row>
    <row r="112" spans="2:3" x14ac:dyDescent="0.25">
      <c r="C112" s="15"/>
    </row>
    <row r="113" spans="2:5" s="22" customFormat="1" ht="12.75" customHeight="1" x14ac:dyDescent="0.25">
      <c r="D113" s="21"/>
    </row>
    <row r="114" spans="2:5" s="16" customFormat="1" x14ac:dyDescent="0.25">
      <c r="B114" s="26"/>
      <c r="C114" s="23"/>
      <c r="D114" s="17"/>
      <c r="E114" s="18"/>
    </row>
    <row r="115" spans="2:5" s="16" customFormat="1" x14ac:dyDescent="0.25">
      <c r="B115" s="26"/>
      <c r="C115" s="23"/>
      <c r="D115" s="17"/>
      <c r="E115" s="18"/>
    </row>
    <row r="116" spans="2:5" s="16" customFormat="1" x14ac:dyDescent="0.25">
      <c r="B116" s="26"/>
      <c r="C116" s="23"/>
      <c r="D116" s="17"/>
      <c r="E116" s="18"/>
    </row>
    <row r="117" spans="2:5" x14ac:dyDescent="0.25">
      <c r="C117" s="84"/>
      <c r="D117" s="13"/>
      <c r="E117" s="18"/>
    </row>
    <row r="118" spans="2:5" s="22" customFormat="1" x14ac:dyDescent="0.25">
      <c r="C118" s="85"/>
      <c r="D118" s="24"/>
      <c r="E118" s="25"/>
    </row>
    <row r="119" spans="2:5" ht="14.25" customHeight="1" x14ac:dyDescent="0.25">
      <c r="C119" s="85"/>
      <c r="D119" s="13"/>
      <c r="E119" s="13"/>
    </row>
    <row r="120" spans="2:5" s="22" customFormat="1" ht="15.75" customHeight="1" x14ac:dyDescent="0.25">
      <c r="C120" s="19"/>
      <c r="D120" s="20"/>
      <c r="E120" s="21"/>
    </row>
    <row r="121" spans="2:5" s="22" customFormat="1" x14ac:dyDescent="0.25">
      <c r="C121" s="23"/>
      <c r="D121" s="20"/>
      <c r="E121" s="21"/>
    </row>
    <row r="122" spans="2:5" s="22" customFormat="1" x14ac:dyDescent="0.25">
      <c r="C122" s="23"/>
      <c r="D122" s="20"/>
      <c r="E122" s="21"/>
    </row>
    <row r="123" spans="2:5" s="22" customFormat="1" x14ac:dyDescent="0.25">
      <c r="C123" s="23"/>
      <c r="D123" s="20"/>
      <c r="E123" s="21"/>
    </row>
    <row r="124" spans="2:5" s="26" customFormat="1" x14ac:dyDescent="0.25">
      <c r="C124" s="23"/>
      <c r="D124" s="24"/>
      <c r="E124" s="25"/>
    </row>
    <row r="125" spans="2:5" s="26" customFormat="1" x14ac:dyDescent="0.25">
      <c r="C125" s="23"/>
      <c r="D125" s="24"/>
      <c r="E125" s="25"/>
    </row>
    <row r="126" spans="2:5" x14ac:dyDescent="0.25">
      <c r="C126" s="87"/>
      <c r="D126" s="13"/>
    </row>
    <row r="127" spans="2:5" ht="17.25" customHeight="1" x14ac:dyDescent="0.25">
      <c r="C127" s="22"/>
      <c r="D127" s="13"/>
    </row>
    <row r="128" spans="2:5" x14ac:dyDescent="0.25">
      <c r="C128" s="86"/>
      <c r="D128" s="13"/>
    </row>
    <row r="129" spans="2:5" s="16" customFormat="1" x14ac:dyDescent="0.25">
      <c r="B129" s="26"/>
      <c r="C129" s="86"/>
      <c r="D129" s="18"/>
    </row>
    <row r="130" spans="2:5" s="16" customFormat="1" x14ac:dyDescent="0.25">
      <c r="B130" s="26"/>
      <c r="C130" s="83"/>
      <c r="D130" s="25"/>
      <c r="E130" s="26"/>
    </row>
    <row r="131" spans="2:5" s="16" customFormat="1" x14ac:dyDescent="0.25">
      <c r="B131" s="26"/>
      <c r="C131" s="83"/>
      <c r="D131" s="25"/>
      <c r="E131" s="26"/>
    </row>
    <row r="132" spans="2:5" s="27" customFormat="1" ht="12.75" customHeight="1" x14ac:dyDescent="0.25">
      <c r="B132" s="141"/>
      <c r="C132" s="86"/>
      <c r="D132" s="142"/>
      <c r="E132" s="141"/>
    </row>
    <row r="133" spans="2:5" x14ac:dyDescent="0.25">
      <c r="C133" s="86"/>
      <c r="D133" s="21"/>
      <c r="E133" s="22"/>
    </row>
    <row r="134" spans="2:5" x14ac:dyDescent="0.25">
      <c r="C134" s="22"/>
    </row>
    <row r="135" spans="2:5" x14ac:dyDescent="0.25">
      <c r="C135" s="22"/>
    </row>
    <row r="136" spans="2:5" s="22" customFormat="1" ht="25.5" customHeight="1" x14ac:dyDescent="0.25"/>
    <row r="137" spans="2:5" x14ac:dyDescent="0.25">
      <c r="C137" s="134"/>
    </row>
    <row r="140" spans="2:5" x14ac:dyDescent="0.25">
      <c r="C140" s="134"/>
    </row>
    <row r="141" spans="2:5" x14ac:dyDescent="0.25">
      <c r="C141" s="134"/>
    </row>
    <row r="142" spans="2:5" x14ac:dyDescent="0.25">
      <c r="C142" s="134"/>
    </row>
  </sheetData>
  <mergeCells count="1">
    <mergeCell ref="A1:C1"/>
  </mergeCells>
  <hyperlinks>
    <hyperlink ref="C20" r:id="rId1"/>
  </hyperlinks>
  <printOptions gridLines="1"/>
  <pageMargins left="0.78740157480314965" right="0.78740157480314965" top="0.78740157480314965" bottom="0.78740157480314965" header="0.31496062992125984" footer="0.31496062992125984"/>
  <pageSetup paperSize="9" scale="85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582"/>
  <sheetViews>
    <sheetView workbookViewId="0">
      <selection sqref="A1:C1"/>
    </sheetView>
  </sheetViews>
  <sheetFormatPr defaultRowHeight="15" x14ac:dyDescent="0.25"/>
  <cols>
    <col min="1" max="1" width="73" style="22" customWidth="1"/>
    <col min="2" max="4" width="16" style="128" customWidth="1"/>
    <col min="5" max="5" width="10.28515625" style="22" customWidth="1"/>
    <col min="6" max="256" width="9.140625" style="22"/>
    <col min="257" max="257" width="76.42578125" style="22" customWidth="1"/>
    <col min="258" max="258" width="16" style="22" customWidth="1"/>
    <col min="259" max="259" width="14.42578125" style="22" customWidth="1"/>
    <col min="260" max="260" width="13.42578125" style="22" customWidth="1"/>
    <col min="261" max="261" width="10.28515625" style="22" customWidth="1"/>
    <col min="262" max="512" width="9.140625" style="22"/>
    <col min="513" max="513" width="76.42578125" style="22" customWidth="1"/>
    <col min="514" max="514" width="16" style="22" customWidth="1"/>
    <col min="515" max="515" width="14.42578125" style="22" customWidth="1"/>
    <col min="516" max="516" width="13.42578125" style="22" customWidth="1"/>
    <col min="517" max="517" width="10.28515625" style="22" customWidth="1"/>
    <col min="518" max="768" width="9.140625" style="22"/>
    <col min="769" max="769" width="76.42578125" style="22" customWidth="1"/>
    <col min="770" max="770" width="16" style="22" customWidth="1"/>
    <col min="771" max="771" width="14.42578125" style="22" customWidth="1"/>
    <col min="772" max="772" width="13.42578125" style="22" customWidth="1"/>
    <col min="773" max="773" width="10.28515625" style="22" customWidth="1"/>
    <col min="774" max="1024" width="9.140625" style="22"/>
    <col min="1025" max="1025" width="76.42578125" style="22" customWidth="1"/>
    <col min="1026" max="1026" width="16" style="22" customWidth="1"/>
    <col min="1027" max="1027" width="14.42578125" style="22" customWidth="1"/>
    <col min="1028" max="1028" width="13.42578125" style="22" customWidth="1"/>
    <col min="1029" max="1029" width="10.28515625" style="22" customWidth="1"/>
    <col min="1030" max="1280" width="9.140625" style="22"/>
    <col min="1281" max="1281" width="76.42578125" style="22" customWidth="1"/>
    <col min="1282" max="1282" width="16" style="22" customWidth="1"/>
    <col min="1283" max="1283" width="14.42578125" style="22" customWidth="1"/>
    <col min="1284" max="1284" width="13.42578125" style="22" customWidth="1"/>
    <col min="1285" max="1285" width="10.28515625" style="22" customWidth="1"/>
    <col min="1286" max="1536" width="9.140625" style="22"/>
    <col min="1537" max="1537" width="76.42578125" style="22" customWidth="1"/>
    <col min="1538" max="1538" width="16" style="22" customWidth="1"/>
    <col min="1539" max="1539" width="14.42578125" style="22" customWidth="1"/>
    <col min="1540" max="1540" width="13.42578125" style="22" customWidth="1"/>
    <col min="1541" max="1541" width="10.28515625" style="22" customWidth="1"/>
    <col min="1542" max="1792" width="9.140625" style="22"/>
    <col min="1793" max="1793" width="76.42578125" style="22" customWidth="1"/>
    <col min="1794" max="1794" width="16" style="22" customWidth="1"/>
    <col min="1795" max="1795" width="14.42578125" style="22" customWidth="1"/>
    <col min="1796" max="1796" width="13.42578125" style="22" customWidth="1"/>
    <col min="1797" max="1797" width="10.28515625" style="22" customWidth="1"/>
    <col min="1798" max="2048" width="9.140625" style="22"/>
    <col min="2049" max="2049" width="76.42578125" style="22" customWidth="1"/>
    <col min="2050" max="2050" width="16" style="22" customWidth="1"/>
    <col min="2051" max="2051" width="14.42578125" style="22" customWidth="1"/>
    <col min="2052" max="2052" width="13.42578125" style="22" customWidth="1"/>
    <col min="2053" max="2053" width="10.28515625" style="22" customWidth="1"/>
    <col min="2054" max="2304" width="9.140625" style="22"/>
    <col min="2305" max="2305" width="76.42578125" style="22" customWidth="1"/>
    <col min="2306" max="2306" width="16" style="22" customWidth="1"/>
    <col min="2307" max="2307" width="14.42578125" style="22" customWidth="1"/>
    <col min="2308" max="2308" width="13.42578125" style="22" customWidth="1"/>
    <col min="2309" max="2309" width="10.28515625" style="22" customWidth="1"/>
    <col min="2310" max="2560" width="9.140625" style="22"/>
    <col min="2561" max="2561" width="76.42578125" style="22" customWidth="1"/>
    <col min="2562" max="2562" width="16" style="22" customWidth="1"/>
    <col min="2563" max="2563" width="14.42578125" style="22" customWidth="1"/>
    <col min="2564" max="2564" width="13.42578125" style="22" customWidth="1"/>
    <col min="2565" max="2565" width="10.28515625" style="22" customWidth="1"/>
    <col min="2566" max="2816" width="9.140625" style="22"/>
    <col min="2817" max="2817" width="76.42578125" style="22" customWidth="1"/>
    <col min="2818" max="2818" width="16" style="22" customWidth="1"/>
    <col min="2819" max="2819" width="14.42578125" style="22" customWidth="1"/>
    <col min="2820" max="2820" width="13.42578125" style="22" customWidth="1"/>
    <col min="2821" max="2821" width="10.28515625" style="22" customWidth="1"/>
    <col min="2822" max="3072" width="9.140625" style="22"/>
    <col min="3073" max="3073" width="76.42578125" style="22" customWidth="1"/>
    <col min="3074" max="3074" width="16" style="22" customWidth="1"/>
    <col min="3075" max="3075" width="14.42578125" style="22" customWidth="1"/>
    <col min="3076" max="3076" width="13.42578125" style="22" customWidth="1"/>
    <col min="3077" max="3077" width="10.28515625" style="22" customWidth="1"/>
    <col min="3078" max="3328" width="9.140625" style="22"/>
    <col min="3329" max="3329" width="76.42578125" style="22" customWidth="1"/>
    <col min="3330" max="3330" width="16" style="22" customWidth="1"/>
    <col min="3331" max="3331" width="14.42578125" style="22" customWidth="1"/>
    <col min="3332" max="3332" width="13.42578125" style="22" customWidth="1"/>
    <col min="3333" max="3333" width="10.28515625" style="22" customWidth="1"/>
    <col min="3334" max="3584" width="9.140625" style="22"/>
    <col min="3585" max="3585" width="76.42578125" style="22" customWidth="1"/>
    <col min="3586" max="3586" width="16" style="22" customWidth="1"/>
    <col min="3587" max="3587" width="14.42578125" style="22" customWidth="1"/>
    <col min="3588" max="3588" width="13.42578125" style="22" customWidth="1"/>
    <col min="3589" max="3589" width="10.28515625" style="22" customWidth="1"/>
    <col min="3590" max="3840" width="9.140625" style="22"/>
    <col min="3841" max="3841" width="76.42578125" style="22" customWidth="1"/>
    <col min="3842" max="3842" width="16" style="22" customWidth="1"/>
    <col min="3843" max="3843" width="14.42578125" style="22" customWidth="1"/>
    <col min="3844" max="3844" width="13.42578125" style="22" customWidth="1"/>
    <col min="3845" max="3845" width="10.28515625" style="22" customWidth="1"/>
    <col min="3846" max="4096" width="9.140625" style="22"/>
    <col min="4097" max="4097" width="76.42578125" style="22" customWidth="1"/>
    <col min="4098" max="4098" width="16" style="22" customWidth="1"/>
    <col min="4099" max="4099" width="14.42578125" style="22" customWidth="1"/>
    <col min="4100" max="4100" width="13.42578125" style="22" customWidth="1"/>
    <col min="4101" max="4101" width="10.28515625" style="22" customWidth="1"/>
    <col min="4102" max="4352" width="9.140625" style="22"/>
    <col min="4353" max="4353" width="76.42578125" style="22" customWidth="1"/>
    <col min="4354" max="4354" width="16" style="22" customWidth="1"/>
    <col min="4355" max="4355" width="14.42578125" style="22" customWidth="1"/>
    <col min="4356" max="4356" width="13.42578125" style="22" customWidth="1"/>
    <col min="4357" max="4357" width="10.28515625" style="22" customWidth="1"/>
    <col min="4358" max="4608" width="9.140625" style="22"/>
    <col min="4609" max="4609" width="76.42578125" style="22" customWidth="1"/>
    <col min="4610" max="4610" width="16" style="22" customWidth="1"/>
    <col min="4611" max="4611" width="14.42578125" style="22" customWidth="1"/>
    <col min="4612" max="4612" width="13.42578125" style="22" customWidth="1"/>
    <col min="4613" max="4613" width="10.28515625" style="22" customWidth="1"/>
    <col min="4614" max="4864" width="9.140625" style="22"/>
    <col min="4865" max="4865" width="76.42578125" style="22" customWidth="1"/>
    <col min="4866" max="4866" width="16" style="22" customWidth="1"/>
    <col min="4867" max="4867" width="14.42578125" style="22" customWidth="1"/>
    <col min="4868" max="4868" width="13.42578125" style="22" customWidth="1"/>
    <col min="4869" max="4869" width="10.28515625" style="22" customWidth="1"/>
    <col min="4870" max="5120" width="9.140625" style="22"/>
    <col min="5121" max="5121" width="76.42578125" style="22" customWidth="1"/>
    <col min="5122" max="5122" width="16" style="22" customWidth="1"/>
    <col min="5123" max="5123" width="14.42578125" style="22" customWidth="1"/>
    <col min="5124" max="5124" width="13.42578125" style="22" customWidth="1"/>
    <col min="5125" max="5125" width="10.28515625" style="22" customWidth="1"/>
    <col min="5126" max="5376" width="9.140625" style="22"/>
    <col min="5377" max="5377" width="76.42578125" style="22" customWidth="1"/>
    <col min="5378" max="5378" width="16" style="22" customWidth="1"/>
    <col min="5379" max="5379" width="14.42578125" style="22" customWidth="1"/>
    <col min="5380" max="5380" width="13.42578125" style="22" customWidth="1"/>
    <col min="5381" max="5381" width="10.28515625" style="22" customWidth="1"/>
    <col min="5382" max="5632" width="9.140625" style="22"/>
    <col min="5633" max="5633" width="76.42578125" style="22" customWidth="1"/>
    <col min="5634" max="5634" width="16" style="22" customWidth="1"/>
    <col min="5635" max="5635" width="14.42578125" style="22" customWidth="1"/>
    <col min="5636" max="5636" width="13.42578125" style="22" customWidth="1"/>
    <col min="5637" max="5637" width="10.28515625" style="22" customWidth="1"/>
    <col min="5638" max="5888" width="9.140625" style="22"/>
    <col min="5889" max="5889" width="76.42578125" style="22" customWidth="1"/>
    <col min="5890" max="5890" width="16" style="22" customWidth="1"/>
    <col min="5891" max="5891" width="14.42578125" style="22" customWidth="1"/>
    <col min="5892" max="5892" width="13.42578125" style="22" customWidth="1"/>
    <col min="5893" max="5893" width="10.28515625" style="22" customWidth="1"/>
    <col min="5894" max="6144" width="9.140625" style="22"/>
    <col min="6145" max="6145" width="76.42578125" style="22" customWidth="1"/>
    <col min="6146" max="6146" width="16" style="22" customWidth="1"/>
    <col min="6147" max="6147" width="14.42578125" style="22" customWidth="1"/>
    <col min="6148" max="6148" width="13.42578125" style="22" customWidth="1"/>
    <col min="6149" max="6149" width="10.28515625" style="22" customWidth="1"/>
    <col min="6150" max="6400" width="9.140625" style="22"/>
    <col min="6401" max="6401" width="76.42578125" style="22" customWidth="1"/>
    <col min="6402" max="6402" width="16" style="22" customWidth="1"/>
    <col min="6403" max="6403" width="14.42578125" style="22" customWidth="1"/>
    <col min="6404" max="6404" width="13.42578125" style="22" customWidth="1"/>
    <col min="6405" max="6405" width="10.28515625" style="22" customWidth="1"/>
    <col min="6406" max="6656" width="9.140625" style="22"/>
    <col min="6657" max="6657" width="76.42578125" style="22" customWidth="1"/>
    <col min="6658" max="6658" width="16" style="22" customWidth="1"/>
    <col min="6659" max="6659" width="14.42578125" style="22" customWidth="1"/>
    <col min="6660" max="6660" width="13.42578125" style="22" customWidth="1"/>
    <col min="6661" max="6661" width="10.28515625" style="22" customWidth="1"/>
    <col min="6662" max="6912" width="9.140625" style="22"/>
    <col min="6913" max="6913" width="76.42578125" style="22" customWidth="1"/>
    <col min="6914" max="6914" width="16" style="22" customWidth="1"/>
    <col min="6915" max="6915" width="14.42578125" style="22" customWidth="1"/>
    <col min="6916" max="6916" width="13.42578125" style="22" customWidth="1"/>
    <col min="6917" max="6917" width="10.28515625" style="22" customWidth="1"/>
    <col min="6918" max="7168" width="9.140625" style="22"/>
    <col min="7169" max="7169" width="76.42578125" style="22" customWidth="1"/>
    <col min="7170" max="7170" width="16" style="22" customWidth="1"/>
    <col min="7171" max="7171" width="14.42578125" style="22" customWidth="1"/>
    <col min="7172" max="7172" width="13.42578125" style="22" customWidth="1"/>
    <col min="7173" max="7173" width="10.28515625" style="22" customWidth="1"/>
    <col min="7174" max="7424" width="9.140625" style="22"/>
    <col min="7425" max="7425" width="76.42578125" style="22" customWidth="1"/>
    <col min="7426" max="7426" width="16" style="22" customWidth="1"/>
    <col min="7427" max="7427" width="14.42578125" style="22" customWidth="1"/>
    <col min="7428" max="7428" width="13.42578125" style="22" customWidth="1"/>
    <col min="7429" max="7429" width="10.28515625" style="22" customWidth="1"/>
    <col min="7430" max="7680" width="9.140625" style="22"/>
    <col min="7681" max="7681" width="76.42578125" style="22" customWidth="1"/>
    <col min="7682" max="7682" width="16" style="22" customWidth="1"/>
    <col min="7683" max="7683" width="14.42578125" style="22" customWidth="1"/>
    <col min="7684" max="7684" width="13.42578125" style="22" customWidth="1"/>
    <col min="7685" max="7685" width="10.28515625" style="22" customWidth="1"/>
    <col min="7686" max="7936" width="9.140625" style="22"/>
    <col min="7937" max="7937" width="76.42578125" style="22" customWidth="1"/>
    <col min="7938" max="7938" width="16" style="22" customWidth="1"/>
    <col min="7939" max="7939" width="14.42578125" style="22" customWidth="1"/>
    <col min="7940" max="7940" width="13.42578125" style="22" customWidth="1"/>
    <col min="7941" max="7941" width="10.28515625" style="22" customWidth="1"/>
    <col min="7942" max="8192" width="9.140625" style="22"/>
    <col min="8193" max="8193" width="76.42578125" style="22" customWidth="1"/>
    <col min="8194" max="8194" width="16" style="22" customWidth="1"/>
    <col min="8195" max="8195" width="14.42578125" style="22" customWidth="1"/>
    <col min="8196" max="8196" width="13.42578125" style="22" customWidth="1"/>
    <col min="8197" max="8197" width="10.28515625" style="22" customWidth="1"/>
    <col min="8198" max="8448" width="9.140625" style="22"/>
    <col min="8449" max="8449" width="76.42578125" style="22" customWidth="1"/>
    <col min="8450" max="8450" width="16" style="22" customWidth="1"/>
    <col min="8451" max="8451" width="14.42578125" style="22" customWidth="1"/>
    <col min="8452" max="8452" width="13.42578125" style="22" customWidth="1"/>
    <col min="8453" max="8453" width="10.28515625" style="22" customWidth="1"/>
    <col min="8454" max="8704" width="9.140625" style="22"/>
    <col min="8705" max="8705" width="76.42578125" style="22" customWidth="1"/>
    <col min="8706" max="8706" width="16" style="22" customWidth="1"/>
    <col min="8707" max="8707" width="14.42578125" style="22" customWidth="1"/>
    <col min="8708" max="8708" width="13.42578125" style="22" customWidth="1"/>
    <col min="8709" max="8709" width="10.28515625" style="22" customWidth="1"/>
    <col min="8710" max="8960" width="9.140625" style="22"/>
    <col min="8961" max="8961" width="76.42578125" style="22" customWidth="1"/>
    <col min="8962" max="8962" width="16" style="22" customWidth="1"/>
    <col min="8963" max="8963" width="14.42578125" style="22" customWidth="1"/>
    <col min="8964" max="8964" width="13.42578125" style="22" customWidth="1"/>
    <col min="8965" max="8965" width="10.28515625" style="22" customWidth="1"/>
    <col min="8966" max="9216" width="9.140625" style="22"/>
    <col min="9217" max="9217" width="76.42578125" style="22" customWidth="1"/>
    <col min="9218" max="9218" width="16" style="22" customWidth="1"/>
    <col min="9219" max="9219" width="14.42578125" style="22" customWidth="1"/>
    <col min="9220" max="9220" width="13.42578125" style="22" customWidth="1"/>
    <col min="9221" max="9221" width="10.28515625" style="22" customWidth="1"/>
    <col min="9222" max="9472" width="9.140625" style="22"/>
    <col min="9473" max="9473" width="76.42578125" style="22" customWidth="1"/>
    <col min="9474" max="9474" width="16" style="22" customWidth="1"/>
    <col min="9475" max="9475" width="14.42578125" style="22" customWidth="1"/>
    <col min="9476" max="9476" width="13.42578125" style="22" customWidth="1"/>
    <col min="9477" max="9477" width="10.28515625" style="22" customWidth="1"/>
    <col min="9478" max="9728" width="9.140625" style="22"/>
    <col min="9729" max="9729" width="76.42578125" style="22" customWidth="1"/>
    <col min="9730" max="9730" width="16" style="22" customWidth="1"/>
    <col min="9731" max="9731" width="14.42578125" style="22" customWidth="1"/>
    <col min="9732" max="9732" width="13.42578125" style="22" customWidth="1"/>
    <col min="9733" max="9733" width="10.28515625" style="22" customWidth="1"/>
    <col min="9734" max="9984" width="9.140625" style="22"/>
    <col min="9985" max="9985" width="76.42578125" style="22" customWidth="1"/>
    <col min="9986" max="9986" width="16" style="22" customWidth="1"/>
    <col min="9987" max="9987" width="14.42578125" style="22" customWidth="1"/>
    <col min="9988" max="9988" width="13.42578125" style="22" customWidth="1"/>
    <col min="9989" max="9989" width="10.28515625" style="22" customWidth="1"/>
    <col min="9990" max="10240" width="9.140625" style="22"/>
    <col min="10241" max="10241" width="76.42578125" style="22" customWidth="1"/>
    <col min="10242" max="10242" width="16" style="22" customWidth="1"/>
    <col min="10243" max="10243" width="14.42578125" style="22" customWidth="1"/>
    <col min="10244" max="10244" width="13.42578125" style="22" customWidth="1"/>
    <col min="10245" max="10245" width="10.28515625" style="22" customWidth="1"/>
    <col min="10246" max="10496" width="9.140625" style="22"/>
    <col min="10497" max="10497" width="76.42578125" style="22" customWidth="1"/>
    <col min="10498" max="10498" width="16" style="22" customWidth="1"/>
    <col min="10499" max="10499" width="14.42578125" style="22" customWidth="1"/>
    <col min="10500" max="10500" width="13.42578125" style="22" customWidth="1"/>
    <col min="10501" max="10501" width="10.28515625" style="22" customWidth="1"/>
    <col min="10502" max="10752" width="9.140625" style="22"/>
    <col min="10753" max="10753" width="76.42578125" style="22" customWidth="1"/>
    <col min="10754" max="10754" width="16" style="22" customWidth="1"/>
    <col min="10755" max="10755" width="14.42578125" style="22" customWidth="1"/>
    <col min="10756" max="10756" width="13.42578125" style="22" customWidth="1"/>
    <col min="10757" max="10757" width="10.28515625" style="22" customWidth="1"/>
    <col min="10758" max="11008" width="9.140625" style="22"/>
    <col min="11009" max="11009" width="76.42578125" style="22" customWidth="1"/>
    <col min="11010" max="11010" width="16" style="22" customWidth="1"/>
    <col min="11011" max="11011" width="14.42578125" style="22" customWidth="1"/>
    <col min="11012" max="11012" width="13.42578125" style="22" customWidth="1"/>
    <col min="11013" max="11013" width="10.28515625" style="22" customWidth="1"/>
    <col min="11014" max="11264" width="9.140625" style="22"/>
    <col min="11265" max="11265" width="76.42578125" style="22" customWidth="1"/>
    <col min="11266" max="11266" width="16" style="22" customWidth="1"/>
    <col min="11267" max="11267" width="14.42578125" style="22" customWidth="1"/>
    <col min="11268" max="11268" width="13.42578125" style="22" customWidth="1"/>
    <col min="11269" max="11269" width="10.28515625" style="22" customWidth="1"/>
    <col min="11270" max="11520" width="9.140625" style="22"/>
    <col min="11521" max="11521" width="76.42578125" style="22" customWidth="1"/>
    <col min="11522" max="11522" width="16" style="22" customWidth="1"/>
    <col min="11523" max="11523" width="14.42578125" style="22" customWidth="1"/>
    <col min="11524" max="11524" width="13.42578125" style="22" customWidth="1"/>
    <col min="11525" max="11525" width="10.28515625" style="22" customWidth="1"/>
    <col min="11526" max="11776" width="9.140625" style="22"/>
    <col min="11777" max="11777" width="76.42578125" style="22" customWidth="1"/>
    <col min="11778" max="11778" width="16" style="22" customWidth="1"/>
    <col min="11779" max="11779" width="14.42578125" style="22" customWidth="1"/>
    <col min="11780" max="11780" width="13.42578125" style="22" customWidth="1"/>
    <col min="11781" max="11781" width="10.28515625" style="22" customWidth="1"/>
    <col min="11782" max="12032" width="9.140625" style="22"/>
    <col min="12033" max="12033" width="76.42578125" style="22" customWidth="1"/>
    <col min="12034" max="12034" width="16" style="22" customWidth="1"/>
    <col min="12035" max="12035" width="14.42578125" style="22" customWidth="1"/>
    <col min="12036" max="12036" width="13.42578125" style="22" customWidth="1"/>
    <col min="12037" max="12037" width="10.28515625" style="22" customWidth="1"/>
    <col min="12038" max="12288" width="9.140625" style="22"/>
    <col min="12289" max="12289" width="76.42578125" style="22" customWidth="1"/>
    <col min="12290" max="12290" width="16" style="22" customWidth="1"/>
    <col min="12291" max="12291" width="14.42578125" style="22" customWidth="1"/>
    <col min="12292" max="12292" width="13.42578125" style="22" customWidth="1"/>
    <col min="12293" max="12293" width="10.28515625" style="22" customWidth="1"/>
    <col min="12294" max="12544" width="9.140625" style="22"/>
    <col min="12545" max="12545" width="76.42578125" style="22" customWidth="1"/>
    <col min="12546" max="12546" width="16" style="22" customWidth="1"/>
    <col min="12547" max="12547" width="14.42578125" style="22" customWidth="1"/>
    <col min="12548" max="12548" width="13.42578125" style="22" customWidth="1"/>
    <col min="12549" max="12549" width="10.28515625" style="22" customWidth="1"/>
    <col min="12550" max="12800" width="9.140625" style="22"/>
    <col min="12801" max="12801" width="76.42578125" style="22" customWidth="1"/>
    <col min="12802" max="12802" width="16" style="22" customWidth="1"/>
    <col min="12803" max="12803" width="14.42578125" style="22" customWidth="1"/>
    <col min="12804" max="12804" width="13.42578125" style="22" customWidth="1"/>
    <col min="12805" max="12805" width="10.28515625" style="22" customWidth="1"/>
    <col min="12806" max="13056" width="9.140625" style="22"/>
    <col min="13057" max="13057" width="76.42578125" style="22" customWidth="1"/>
    <col min="13058" max="13058" width="16" style="22" customWidth="1"/>
    <col min="13059" max="13059" width="14.42578125" style="22" customWidth="1"/>
    <col min="13060" max="13060" width="13.42578125" style="22" customWidth="1"/>
    <col min="13061" max="13061" width="10.28515625" style="22" customWidth="1"/>
    <col min="13062" max="13312" width="9.140625" style="22"/>
    <col min="13313" max="13313" width="76.42578125" style="22" customWidth="1"/>
    <col min="13314" max="13314" width="16" style="22" customWidth="1"/>
    <col min="13315" max="13315" width="14.42578125" style="22" customWidth="1"/>
    <col min="13316" max="13316" width="13.42578125" style="22" customWidth="1"/>
    <col min="13317" max="13317" width="10.28515625" style="22" customWidth="1"/>
    <col min="13318" max="13568" width="9.140625" style="22"/>
    <col min="13569" max="13569" width="76.42578125" style="22" customWidth="1"/>
    <col min="13570" max="13570" width="16" style="22" customWidth="1"/>
    <col min="13571" max="13571" width="14.42578125" style="22" customWidth="1"/>
    <col min="13572" max="13572" width="13.42578125" style="22" customWidth="1"/>
    <col min="13573" max="13573" width="10.28515625" style="22" customWidth="1"/>
    <col min="13574" max="13824" width="9.140625" style="22"/>
    <col min="13825" max="13825" width="76.42578125" style="22" customWidth="1"/>
    <col min="13826" max="13826" width="16" style="22" customWidth="1"/>
    <col min="13827" max="13827" width="14.42578125" style="22" customWidth="1"/>
    <col min="13828" max="13828" width="13.42578125" style="22" customWidth="1"/>
    <col min="13829" max="13829" width="10.28515625" style="22" customWidth="1"/>
    <col min="13830" max="14080" width="9.140625" style="22"/>
    <col min="14081" max="14081" width="76.42578125" style="22" customWidth="1"/>
    <col min="14082" max="14082" width="16" style="22" customWidth="1"/>
    <col min="14083" max="14083" width="14.42578125" style="22" customWidth="1"/>
    <col min="14084" max="14084" width="13.42578125" style="22" customWidth="1"/>
    <col min="14085" max="14085" width="10.28515625" style="22" customWidth="1"/>
    <col min="14086" max="14336" width="9.140625" style="22"/>
    <col min="14337" max="14337" width="76.42578125" style="22" customWidth="1"/>
    <col min="14338" max="14338" width="16" style="22" customWidth="1"/>
    <col min="14339" max="14339" width="14.42578125" style="22" customWidth="1"/>
    <col min="14340" max="14340" width="13.42578125" style="22" customWidth="1"/>
    <col min="14341" max="14341" width="10.28515625" style="22" customWidth="1"/>
    <col min="14342" max="14592" width="9.140625" style="22"/>
    <col min="14593" max="14593" width="76.42578125" style="22" customWidth="1"/>
    <col min="14594" max="14594" width="16" style="22" customWidth="1"/>
    <col min="14595" max="14595" width="14.42578125" style="22" customWidth="1"/>
    <col min="14596" max="14596" width="13.42578125" style="22" customWidth="1"/>
    <col min="14597" max="14597" width="10.28515625" style="22" customWidth="1"/>
    <col min="14598" max="14848" width="9.140625" style="22"/>
    <col min="14849" max="14849" width="76.42578125" style="22" customWidth="1"/>
    <col min="14850" max="14850" width="16" style="22" customWidth="1"/>
    <col min="14851" max="14851" width="14.42578125" style="22" customWidth="1"/>
    <col min="14852" max="14852" width="13.42578125" style="22" customWidth="1"/>
    <col min="14853" max="14853" width="10.28515625" style="22" customWidth="1"/>
    <col min="14854" max="15104" width="9.140625" style="22"/>
    <col min="15105" max="15105" width="76.42578125" style="22" customWidth="1"/>
    <col min="15106" max="15106" width="16" style="22" customWidth="1"/>
    <col min="15107" max="15107" width="14.42578125" style="22" customWidth="1"/>
    <col min="15108" max="15108" width="13.42578125" style="22" customWidth="1"/>
    <col min="15109" max="15109" width="10.28515625" style="22" customWidth="1"/>
    <col min="15110" max="15360" width="9.140625" style="22"/>
    <col min="15361" max="15361" width="76.42578125" style="22" customWidth="1"/>
    <col min="15362" max="15362" width="16" style="22" customWidth="1"/>
    <col min="15363" max="15363" width="14.42578125" style="22" customWidth="1"/>
    <col min="15364" max="15364" width="13.42578125" style="22" customWidth="1"/>
    <col min="15365" max="15365" width="10.28515625" style="22" customWidth="1"/>
    <col min="15366" max="15616" width="9.140625" style="22"/>
    <col min="15617" max="15617" width="76.42578125" style="22" customWidth="1"/>
    <col min="15618" max="15618" width="16" style="22" customWidth="1"/>
    <col min="15619" max="15619" width="14.42578125" style="22" customWidth="1"/>
    <col min="15620" max="15620" width="13.42578125" style="22" customWidth="1"/>
    <col min="15621" max="15621" width="10.28515625" style="22" customWidth="1"/>
    <col min="15622" max="15872" width="9.140625" style="22"/>
    <col min="15873" max="15873" width="76.42578125" style="22" customWidth="1"/>
    <col min="15874" max="15874" width="16" style="22" customWidth="1"/>
    <col min="15875" max="15875" width="14.42578125" style="22" customWidth="1"/>
    <col min="15876" max="15876" width="13.42578125" style="22" customWidth="1"/>
    <col min="15877" max="15877" width="10.28515625" style="22" customWidth="1"/>
    <col min="15878" max="16128" width="9.140625" style="22"/>
    <col min="16129" max="16129" width="76.42578125" style="22" customWidth="1"/>
    <col min="16130" max="16130" width="16" style="22" customWidth="1"/>
    <col min="16131" max="16131" width="14.42578125" style="22" customWidth="1"/>
    <col min="16132" max="16132" width="13.42578125" style="22" customWidth="1"/>
    <col min="16133" max="16133" width="10.28515625" style="22" customWidth="1"/>
    <col min="16134" max="16384" width="9.140625" style="22"/>
  </cols>
  <sheetData>
    <row r="1" spans="1:6" x14ac:dyDescent="0.25">
      <c r="A1" s="235" t="s">
        <v>53</v>
      </c>
      <c r="B1" s="235"/>
      <c r="C1" s="160"/>
      <c r="D1" s="161"/>
    </row>
    <row r="2" spans="1:6" x14ac:dyDescent="0.25">
      <c r="B2" s="89"/>
      <c r="C2" s="89"/>
      <c r="D2" s="89"/>
    </row>
    <row r="3" spans="1:6" x14ac:dyDescent="0.25">
      <c r="A3" s="210"/>
      <c r="B3" s="90"/>
      <c r="C3" s="90"/>
      <c r="D3" s="90"/>
      <c r="E3" s="214"/>
      <c r="F3" s="214"/>
    </row>
    <row r="4" spans="1:6" x14ac:dyDescent="0.25">
      <c r="B4" s="91" t="s">
        <v>50</v>
      </c>
      <c r="C4" s="216" t="s">
        <v>18</v>
      </c>
      <c r="D4" s="216" t="s">
        <v>19</v>
      </c>
    </row>
    <row r="5" spans="1:6" x14ac:dyDescent="0.25">
      <c r="A5" s="92" t="s">
        <v>6</v>
      </c>
      <c r="B5" s="93">
        <f>B35+B92+B154+B215+B268+B341+B427+B478</f>
        <v>190760</v>
      </c>
      <c r="C5" s="162"/>
      <c r="D5" s="163"/>
    </row>
    <row r="6" spans="1:6" s="26" customFormat="1" x14ac:dyDescent="0.25">
      <c r="A6" s="94" t="s">
        <v>7</v>
      </c>
      <c r="B6" s="95">
        <f>B35</f>
        <v>19000</v>
      </c>
      <c r="C6" s="162"/>
      <c r="D6" s="163"/>
    </row>
    <row r="7" spans="1:6" s="26" customFormat="1" x14ac:dyDescent="0.25">
      <c r="A7" s="94" t="s">
        <v>8</v>
      </c>
      <c r="B7" s="95">
        <f>B92</f>
        <v>39900</v>
      </c>
      <c r="C7" s="162"/>
      <c r="D7" s="163"/>
    </row>
    <row r="8" spans="1:6" s="26" customFormat="1" x14ac:dyDescent="0.25">
      <c r="A8" s="94" t="s">
        <v>9</v>
      </c>
      <c r="B8" s="95">
        <f>B154</f>
        <v>17240</v>
      </c>
      <c r="C8" s="162"/>
      <c r="D8" s="163"/>
    </row>
    <row r="9" spans="1:6" s="26" customFormat="1" x14ac:dyDescent="0.25">
      <c r="A9" s="94" t="s">
        <v>10</v>
      </c>
      <c r="B9" s="95">
        <f>B215</f>
        <v>20000</v>
      </c>
      <c r="C9" s="162"/>
      <c r="D9" s="163"/>
    </row>
    <row r="10" spans="1:6" s="26" customFormat="1" x14ac:dyDescent="0.25">
      <c r="A10" s="94" t="s">
        <v>11</v>
      </c>
      <c r="B10" s="95">
        <f>B268</f>
        <v>26000</v>
      </c>
      <c r="C10" s="162"/>
      <c r="D10" s="163"/>
    </row>
    <row r="11" spans="1:6" s="26" customFormat="1" x14ac:dyDescent="0.25">
      <c r="A11" s="94" t="s">
        <v>12</v>
      </c>
      <c r="B11" s="95">
        <f>B341</f>
        <v>18620</v>
      </c>
      <c r="C11" s="162"/>
      <c r="D11" s="163"/>
    </row>
    <row r="12" spans="1:6" s="26" customFormat="1" ht="14.45" x14ac:dyDescent="0.3">
      <c r="A12" s="94" t="s">
        <v>13</v>
      </c>
      <c r="B12" s="95">
        <f>B427</f>
        <v>5000</v>
      </c>
      <c r="C12" s="162"/>
      <c r="D12" s="163"/>
    </row>
    <row r="13" spans="1:6" s="26" customFormat="1" x14ac:dyDescent="0.25">
      <c r="A13" s="94" t="s">
        <v>14</v>
      </c>
      <c r="B13" s="95">
        <f>B478</f>
        <v>45000</v>
      </c>
      <c r="C13" s="162"/>
      <c r="D13" s="163"/>
    </row>
    <row r="14" spans="1:6" ht="11.25" customHeight="1" x14ac:dyDescent="0.3">
      <c r="A14" s="96"/>
      <c r="B14" s="97"/>
      <c r="C14" s="162"/>
      <c r="D14" s="163"/>
    </row>
    <row r="15" spans="1:6" ht="14.45" x14ac:dyDescent="0.3">
      <c r="A15" s="92" t="s">
        <v>320</v>
      </c>
      <c r="B15" s="93">
        <f>SUM(B36,B93,B155,B216,B269,B342,B428,B479)</f>
        <v>-180855</v>
      </c>
      <c r="C15" s="162"/>
      <c r="D15" s="163"/>
    </row>
    <row r="16" spans="1:6" s="26" customFormat="1" ht="14.45" x14ac:dyDescent="0.3">
      <c r="A16" s="94" t="s">
        <v>7</v>
      </c>
      <c r="B16" s="95">
        <f>B36</f>
        <v>-18911</v>
      </c>
      <c r="C16" s="162"/>
      <c r="D16" s="163"/>
    </row>
    <row r="17" spans="1:4" s="26" customFormat="1" ht="14.45" x14ac:dyDescent="0.3">
      <c r="A17" s="94" t="s">
        <v>8</v>
      </c>
      <c r="B17" s="95">
        <f>B93</f>
        <v>-30893</v>
      </c>
      <c r="C17" s="162"/>
      <c r="D17" s="163"/>
    </row>
    <row r="18" spans="1:4" s="26" customFormat="1" ht="14.45" x14ac:dyDescent="0.3">
      <c r="A18" s="94" t="s">
        <v>9</v>
      </c>
      <c r="B18" s="95">
        <f>B155</f>
        <v>-16919</v>
      </c>
      <c r="C18" s="162"/>
      <c r="D18" s="163"/>
    </row>
    <row r="19" spans="1:4" s="26" customFormat="1" x14ac:dyDescent="0.25">
      <c r="A19" s="94" t="s">
        <v>10</v>
      </c>
      <c r="B19" s="95">
        <f>B216</f>
        <v>-20000</v>
      </c>
      <c r="C19" s="162"/>
      <c r="D19" s="163"/>
    </row>
    <row r="20" spans="1:4" s="26" customFormat="1" x14ac:dyDescent="0.25">
      <c r="A20" s="94" t="s">
        <v>11</v>
      </c>
      <c r="B20" s="95">
        <f>B269</f>
        <v>-26000</v>
      </c>
      <c r="C20" s="162"/>
      <c r="D20" s="163"/>
    </row>
    <row r="21" spans="1:4" s="26" customFormat="1" x14ac:dyDescent="0.25">
      <c r="A21" s="94" t="s">
        <v>12</v>
      </c>
      <c r="B21" s="95">
        <f>B342</f>
        <v>-18472</v>
      </c>
      <c r="C21" s="162"/>
      <c r="D21" s="163"/>
    </row>
    <row r="22" spans="1:4" s="26" customFormat="1" ht="14.45" x14ac:dyDescent="0.3">
      <c r="A22" s="94" t="s">
        <v>13</v>
      </c>
      <c r="B22" s="95">
        <f>B428</f>
        <v>-5000</v>
      </c>
      <c r="C22" s="162"/>
      <c r="D22" s="163"/>
    </row>
    <row r="23" spans="1:4" s="26" customFormat="1" x14ac:dyDescent="0.25">
      <c r="A23" s="94" t="s">
        <v>14</v>
      </c>
      <c r="B23" s="95">
        <f>B479</f>
        <v>-44660</v>
      </c>
      <c r="C23" s="162"/>
      <c r="D23" s="163"/>
    </row>
    <row r="24" spans="1:4" ht="14.45" x14ac:dyDescent="0.3">
      <c r="B24" s="91"/>
      <c r="C24" s="162"/>
      <c r="D24" s="163"/>
    </row>
    <row r="25" spans="1:4" x14ac:dyDescent="0.25">
      <c r="A25" s="92" t="s">
        <v>321</v>
      </c>
      <c r="B25" s="93">
        <f>SUM(B480,B429,B343,B270,B217,B156,B94,B37)</f>
        <v>9905</v>
      </c>
      <c r="C25" s="162"/>
      <c r="D25" s="163"/>
    </row>
    <row r="26" spans="1:4" s="26" customFormat="1" ht="14.45" x14ac:dyDescent="0.3">
      <c r="A26" s="94" t="s">
        <v>7</v>
      </c>
      <c r="B26" s="95">
        <f>B37</f>
        <v>89</v>
      </c>
      <c r="C26" s="162"/>
      <c r="D26" s="163"/>
    </row>
    <row r="27" spans="1:4" s="26" customFormat="1" ht="14.45" x14ac:dyDescent="0.3">
      <c r="A27" s="94" t="s">
        <v>8</v>
      </c>
      <c r="B27" s="95">
        <f>B94</f>
        <v>9007</v>
      </c>
      <c r="C27" s="162"/>
      <c r="D27" s="163"/>
    </row>
    <row r="28" spans="1:4" s="26" customFormat="1" ht="14.45" x14ac:dyDescent="0.3">
      <c r="A28" s="94" t="s">
        <v>9</v>
      </c>
      <c r="B28" s="95">
        <f>B156</f>
        <v>321</v>
      </c>
      <c r="C28" s="162"/>
      <c r="D28" s="163"/>
    </row>
    <row r="29" spans="1:4" s="26" customFormat="1" x14ac:dyDescent="0.25">
      <c r="A29" s="94" t="s">
        <v>10</v>
      </c>
      <c r="B29" s="95">
        <f>B217</f>
        <v>0</v>
      </c>
      <c r="C29" s="162"/>
      <c r="D29" s="163"/>
    </row>
    <row r="30" spans="1:4" s="26" customFormat="1" x14ac:dyDescent="0.25">
      <c r="A30" s="94" t="s">
        <v>11</v>
      </c>
      <c r="B30" s="95">
        <f>B270</f>
        <v>0</v>
      </c>
      <c r="C30" s="162"/>
      <c r="D30" s="163"/>
    </row>
    <row r="31" spans="1:4" s="26" customFormat="1" x14ac:dyDescent="0.25">
      <c r="A31" s="94" t="s">
        <v>12</v>
      </c>
      <c r="B31" s="95">
        <f>B343</f>
        <v>148</v>
      </c>
      <c r="C31" s="162"/>
      <c r="D31" s="163"/>
    </row>
    <row r="32" spans="1:4" s="26" customFormat="1" ht="14.45" x14ac:dyDescent="0.3">
      <c r="A32" s="94" t="s">
        <v>13</v>
      </c>
      <c r="B32" s="95">
        <f>B429</f>
        <v>0</v>
      </c>
      <c r="C32" s="162"/>
      <c r="D32" s="163"/>
    </row>
    <row r="33" spans="1:4" s="26" customFormat="1" x14ac:dyDescent="0.25">
      <c r="A33" s="94" t="s">
        <v>14</v>
      </c>
      <c r="B33" s="95">
        <f>B480</f>
        <v>340</v>
      </c>
      <c r="C33" s="162"/>
      <c r="D33" s="163"/>
    </row>
    <row r="34" spans="1:4" s="26" customFormat="1" ht="14.45" x14ac:dyDescent="0.3">
      <c r="A34" s="98"/>
      <c r="B34" s="99"/>
      <c r="C34" s="162"/>
      <c r="D34" s="163"/>
    </row>
    <row r="35" spans="1:4" ht="14.45" x14ac:dyDescent="0.3">
      <c r="A35" s="100" t="s">
        <v>20</v>
      </c>
      <c r="B35" s="93">
        <v>19000</v>
      </c>
      <c r="C35" s="162"/>
      <c r="D35" s="163"/>
    </row>
    <row r="36" spans="1:4" ht="14.45" x14ac:dyDescent="0.3">
      <c r="A36" s="100" t="s">
        <v>320</v>
      </c>
      <c r="B36" s="101">
        <f>B41+B45+B49+B53+B57+B61+B63+B65+B71+B76+B80+B88</f>
        <v>-18911</v>
      </c>
      <c r="C36" s="162"/>
      <c r="D36" s="163"/>
    </row>
    <row r="37" spans="1:4" x14ac:dyDescent="0.25">
      <c r="A37" s="100" t="s">
        <v>322</v>
      </c>
      <c r="B37" s="93">
        <f>+B35+B36</f>
        <v>89</v>
      </c>
      <c r="C37" s="162"/>
      <c r="D37" s="163"/>
    </row>
    <row r="38" spans="1:4" s="26" customFormat="1" x14ac:dyDescent="0.25">
      <c r="A38" s="102"/>
      <c r="B38" s="95"/>
      <c r="C38" s="162"/>
      <c r="D38" s="163"/>
    </row>
    <row r="39" spans="1:4" x14ac:dyDescent="0.25">
      <c r="A39" s="103" t="s">
        <v>21</v>
      </c>
      <c r="B39" s="97"/>
      <c r="C39" s="162"/>
      <c r="D39" s="163"/>
    </row>
    <row r="40" spans="1:4" hidden="1" x14ac:dyDescent="0.25">
      <c r="A40" s="104"/>
      <c r="B40" s="105"/>
      <c r="C40" s="162"/>
      <c r="D40" s="163"/>
    </row>
    <row r="41" spans="1:4" hidden="1" x14ac:dyDescent="0.25">
      <c r="A41" s="96" t="s">
        <v>22</v>
      </c>
      <c r="B41" s="106">
        <f>SUM(B40:B40)</f>
        <v>0</v>
      </c>
      <c r="C41" s="162"/>
      <c r="D41" s="163"/>
    </row>
    <row r="42" spans="1:4" hidden="1" x14ac:dyDescent="0.25">
      <c r="A42" s="96"/>
      <c r="B42" s="106"/>
      <c r="C42" s="162"/>
      <c r="D42" s="163"/>
    </row>
    <row r="43" spans="1:4" hidden="1" x14ac:dyDescent="0.25">
      <c r="A43" s="166"/>
      <c r="B43" s="111"/>
      <c r="C43" s="162"/>
      <c r="D43" s="163"/>
    </row>
    <row r="44" spans="1:4" hidden="1" x14ac:dyDescent="0.25">
      <c r="A44" s="104"/>
      <c r="B44" s="107"/>
      <c r="C44" s="162"/>
      <c r="D44" s="163"/>
    </row>
    <row r="45" spans="1:4" hidden="1" x14ac:dyDescent="0.25">
      <c r="A45" s="96" t="s">
        <v>23</v>
      </c>
      <c r="B45" s="106">
        <f>B43</f>
        <v>0</v>
      </c>
      <c r="C45" s="162"/>
      <c r="D45" s="163"/>
    </row>
    <row r="46" spans="1:4" hidden="1" x14ac:dyDescent="0.25">
      <c r="A46" s="96"/>
      <c r="B46" s="106"/>
      <c r="C46" s="162"/>
      <c r="D46" s="163"/>
    </row>
    <row r="47" spans="1:4" hidden="1" x14ac:dyDescent="0.25">
      <c r="A47" s="166"/>
      <c r="B47" s="111"/>
      <c r="C47" s="162"/>
      <c r="D47" s="167"/>
    </row>
    <row r="48" spans="1:4" hidden="1" x14ac:dyDescent="0.25">
      <c r="A48" s="108"/>
      <c r="B48" s="109"/>
      <c r="C48" s="162"/>
      <c r="D48" s="163"/>
    </row>
    <row r="49" spans="1:4" hidden="1" x14ac:dyDescent="0.25">
      <c r="A49" s="96" t="s">
        <v>24</v>
      </c>
      <c r="B49" s="106">
        <f>SUM(B47:B48)</f>
        <v>0</v>
      </c>
      <c r="C49" s="162"/>
      <c r="D49" s="163"/>
    </row>
    <row r="50" spans="1:4" hidden="1" x14ac:dyDescent="0.25">
      <c r="A50" s="96"/>
      <c r="B50" s="106"/>
      <c r="C50" s="162"/>
      <c r="D50" s="163"/>
    </row>
    <row r="51" spans="1:4" hidden="1" x14ac:dyDescent="0.25">
      <c r="A51" s="166"/>
      <c r="B51" s="111"/>
      <c r="C51" s="162"/>
      <c r="D51" s="167"/>
    </row>
    <row r="52" spans="1:4" hidden="1" x14ac:dyDescent="0.25">
      <c r="A52" s="104"/>
      <c r="B52" s="107"/>
      <c r="C52" s="162"/>
      <c r="D52" s="163"/>
    </row>
    <row r="53" spans="1:4" hidden="1" x14ac:dyDescent="0.25">
      <c r="A53" s="96" t="s">
        <v>25</v>
      </c>
      <c r="B53" s="106">
        <f>SUM(B51:B52)</f>
        <v>0</v>
      </c>
      <c r="C53" s="162"/>
      <c r="D53" s="163"/>
    </row>
    <row r="54" spans="1:4" x14ac:dyDescent="0.25">
      <c r="A54" s="114" t="s">
        <v>132</v>
      </c>
      <c r="B54" s="111">
        <v>-9000</v>
      </c>
      <c r="C54" s="162">
        <v>2159100100</v>
      </c>
      <c r="D54" s="163" t="s">
        <v>60</v>
      </c>
    </row>
    <row r="55" spans="1:4" x14ac:dyDescent="0.25">
      <c r="A55" s="166"/>
      <c r="B55" s="111"/>
      <c r="C55" s="162"/>
      <c r="D55" s="163"/>
    </row>
    <row r="56" spans="1:4" hidden="1" x14ac:dyDescent="0.25">
      <c r="A56" s="104"/>
      <c r="B56" s="107"/>
      <c r="C56" s="162"/>
      <c r="D56" s="163"/>
    </row>
    <row r="57" spans="1:4" hidden="1" x14ac:dyDescent="0.25">
      <c r="A57" s="96" t="s">
        <v>26</v>
      </c>
      <c r="B57" s="106">
        <f>SUM(B54:B56)</f>
        <v>-9000</v>
      </c>
      <c r="C57" s="162"/>
      <c r="D57" s="163"/>
    </row>
    <row r="58" spans="1:4" hidden="1" x14ac:dyDescent="0.25">
      <c r="A58" s="110"/>
      <c r="B58" s="111"/>
      <c r="C58" s="162"/>
      <c r="D58" s="163"/>
    </row>
    <row r="59" spans="1:4" hidden="1" x14ac:dyDescent="0.25">
      <c r="A59" s="112"/>
      <c r="B59" s="111"/>
      <c r="C59" s="162"/>
      <c r="D59" s="163"/>
    </row>
    <row r="60" spans="1:4" hidden="1" x14ac:dyDescent="0.25">
      <c r="A60" s="104"/>
      <c r="B60" s="107"/>
      <c r="C60" s="162"/>
      <c r="D60" s="163"/>
    </row>
    <row r="61" spans="1:4" hidden="1" x14ac:dyDescent="0.25">
      <c r="A61" s="96" t="s">
        <v>27</v>
      </c>
      <c r="B61" s="106">
        <f>SUM(B59:B60)</f>
        <v>0</v>
      </c>
      <c r="C61" s="162"/>
      <c r="D61" s="163"/>
    </row>
    <row r="62" spans="1:4" hidden="1" x14ac:dyDescent="0.25">
      <c r="A62" s="104"/>
      <c r="B62" s="107"/>
      <c r="C62" s="162"/>
      <c r="D62" s="163"/>
    </row>
    <row r="63" spans="1:4" hidden="1" x14ac:dyDescent="0.25">
      <c r="A63" s="96" t="s">
        <v>28</v>
      </c>
      <c r="B63" s="106">
        <f>B62</f>
        <v>0</v>
      </c>
      <c r="C63" s="162"/>
      <c r="D63" s="163"/>
    </row>
    <row r="64" spans="1:4" hidden="1" x14ac:dyDescent="0.25">
      <c r="A64" s="104"/>
      <c r="B64" s="107"/>
      <c r="C64" s="162"/>
      <c r="D64" s="163"/>
    </row>
    <row r="65" spans="1:4" hidden="1" x14ac:dyDescent="0.25">
      <c r="A65" s="96" t="s">
        <v>29</v>
      </c>
      <c r="B65" s="113">
        <f>B64</f>
        <v>0</v>
      </c>
      <c r="C65" s="162"/>
      <c r="D65" s="163"/>
    </row>
    <row r="66" spans="1:4" hidden="1" x14ac:dyDescent="0.25">
      <c r="A66" s="96"/>
      <c r="B66" s="113"/>
      <c r="C66" s="162"/>
      <c r="D66" s="163"/>
    </row>
    <row r="67" spans="1:4" hidden="1" x14ac:dyDescent="0.25">
      <c r="A67" s="166"/>
      <c r="B67" s="115"/>
      <c r="C67" s="162"/>
      <c r="D67" s="163"/>
    </row>
    <row r="68" spans="1:4" hidden="1" x14ac:dyDescent="0.25">
      <c r="A68" s="166"/>
      <c r="B68" s="115"/>
      <c r="C68" s="162"/>
      <c r="D68" s="163"/>
    </row>
    <row r="69" spans="1:4" hidden="1" x14ac:dyDescent="0.25">
      <c r="A69" s="166"/>
      <c r="B69" s="115"/>
      <c r="C69" s="162"/>
      <c r="D69" s="167"/>
    </row>
    <row r="70" spans="1:4" hidden="1" x14ac:dyDescent="0.25">
      <c r="A70" s="104"/>
      <c r="B70" s="107"/>
      <c r="C70" s="162"/>
      <c r="D70" s="163"/>
    </row>
    <row r="71" spans="1:4" hidden="1" x14ac:dyDescent="0.25">
      <c r="A71" s="96" t="s">
        <v>30</v>
      </c>
      <c r="B71" s="106">
        <f>SUM(B67:B70)</f>
        <v>0</v>
      </c>
    </row>
    <row r="72" spans="1:4" x14ac:dyDescent="0.25">
      <c r="A72" s="114" t="s">
        <v>230</v>
      </c>
      <c r="B72" s="111">
        <v>-1600</v>
      </c>
      <c r="C72" s="162">
        <v>2159100200</v>
      </c>
      <c r="D72" s="163" t="s">
        <v>60</v>
      </c>
    </row>
    <row r="73" spans="1:4" x14ac:dyDescent="0.25">
      <c r="A73" s="114"/>
      <c r="B73" s="111"/>
      <c r="C73" s="162"/>
      <c r="D73" s="163"/>
    </row>
    <row r="74" spans="1:4" x14ac:dyDescent="0.25">
      <c r="A74" s="114" t="s">
        <v>235</v>
      </c>
      <c r="B74" s="111">
        <v>-900</v>
      </c>
      <c r="C74" s="162">
        <v>2159100300</v>
      </c>
      <c r="D74" s="163" t="s">
        <v>60</v>
      </c>
    </row>
    <row r="75" spans="1:4" x14ac:dyDescent="0.25">
      <c r="A75" s="104"/>
      <c r="B75" s="107"/>
      <c r="C75" s="162"/>
      <c r="D75" s="163"/>
    </row>
    <row r="76" spans="1:4" x14ac:dyDescent="0.25">
      <c r="A76" s="96" t="s">
        <v>31</v>
      </c>
      <c r="B76" s="106">
        <f>SUM(B72:B75)</f>
        <v>-2500</v>
      </c>
      <c r="C76" s="162"/>
      <c r="D76" s="163"/>
    </row>
    <row r="77" spans="1:4" x14ac:dyDescent="0.25">
      <c r="A77" s="96"/>
      <c r="B77" s="106"/>
      <c r="C77" s="162"/>
      <c r="D77" s="163"/>
    </row>
    <row r="78" spans="1:4" ht="30" x14ac:dyDescent="0.25">
      <c r="A78" s="114" t="s">
        <v>251</v>
      </c>
      <c r="B78" s="111">
        <v>-2100</v>
      </c>
      <c r="C78" s="162">
        <v>2159100400</v>
      </c>
      <c r="D78" s="163" t="s">
        <v>60</v>
      </c>
    </row>
    <row r="79" spans="1:4" x14ac:dyDescent="0.25">
      <c r="A79" s="104"/>
      <c r="B79" s="107"/>
      <c r="C79" s="162"/>
      <c r="D79" s="163"/>
    </row>
    <row r="80" spans="1:4" x14ac:dyDescent="0.25">
      <c r="A80" s="96" t="s">
        <v>32</v>
      </c>
      <c r="B80" s="106">
        <f>SUM(B78:B79)</f>
        <v>-2100</v>
      </c>
      <c r="C80" s="162"/>
      <c r="D80" s="163"/>
    </row>
    <row r="81" spans="1:7" x14ac:dyDescent="0.25">
      <c r="A81" s="96"/>
      <c r="B81" s="106"/>
      <c r="C81" s="162"/>
      <c r="D81" s="163"/>
    </row>
    <row r="82" spans="1:7" x14ac:dyDescent="0.25">
      <c r="A82" s="114" t="s">
        <v>268</v>
      </c>
      <c r="B82" s="111">
        <v>-1005</v>
      </c>
      <c r="C82" s="162">
        <v>2159100500</v>
      </c>
      <c r="D82" s="163" t="s">
        <v>60</v>
      </c>
    </row>
    <row r="83" spans="1:7" x14ac:dyDescent="0.25">
      <c r="A83" s="166"/>
      <c r="B83" s="111"/>
      <c r="C83" s="162"/>
      <c r="D83" s="167"/>
    </row>
    <row r="84" spans="1:7" ht="30" x14ac:dyDescent="0.25">
      <c r="A84" s="114" t="s">
        <v>280</v>
      </c>
      <c r="B84" s="111">
        <v>-3200</v>
      </c>
      <c r="C84" s="162">
        <v>2159100600</v>
      </c>
      <c r="D84" s="163" t="s">
        <v>60</v>
      </c>
    </row>
    <row r="85" spans="1:7" x14ac:dyDescent="0.25">
      <c r="A85" s="166"/>
      <c r="B85" s="111"/>
      <c r="C85" s="162"/>
      <c r="D85" s="167"/>
    </row>
    <row r="86" spans="1:7" x14ac:dyDescent="0.25">
      <c r="A86" s="114" t="s">
        <v>312</v>
      </c>
      <c r="B86" s="111">
        <v>-1106</v>
      </c>
      <c r="C86" s="162">
        <v>2159100700</v>
      </c>
      <c r="D86" s="163" t="s">
        <v>60</v>
      </c>
    </row>
    <row r="87" spans="1:7" ht="13.5" customHeight="1" x14ac:dyDescent="0.25">
      <c r="A87" s="104"/>
      <c r="B87" s="107"/>
      <c r="C87" s="162"/>
      <c r="D87" s="163"/>
      <c r="E87" s="84"/>
      <c r="F87" s="84"/>
      <c r="G87" s="84"/>
    </row>
    <row r="88" spans="1:7" s="15" customFormat="1" ht="13.5" customHeight="1" x14ac:dyDescent="0.25">
      <c r="A88" s="96" t="s">
        <v>33</v>
      </c>
      <c r="B88" s="106">
        <f>SUM(B82:B87)</f>
        <v>-5311</v>
      </c>
      <c r="C88" s="162"/>
      <c r="D88" s="163"/>
      <c r="E88" s="87"/>
      <c r="F88" s="87"/>
      <c r="G88" s="87"/>
    </row>
    <row r="89" spans="1:7" x14ac:dyDescent="0.25">
      <c r="A89" s="110"/>
      <c r="B89" s="115"/>
      <c r="C89" s="162"/>
      <c r="D89" s="163"/>
    </row>
    <row r="90" spans="1:7" x14ac:dyDescent="0.25">
      <c r="A90" s="116"/>
      <c r="B90" s="95"/>
      <c r="C90" s="162"/>
      <c r="D90" s="163"/>
    </row>
    <row r="91" spans="1:7" x14ac:dyDescent="0.25">
      <c r="A91" s="116"/>
      <c r="B91" s="117"/>
      <c r="C91" s="162"/>
      <c r="D91" s="163"/>
    </row>
    <row r="92" spans="1:7" s="15" customFormat="1" x14ac:dyDescent="0.25">
      <c r="A92" s="100" t="s">
        <v>34</v>
      </c>
      <c r="B92" s="118">
        <f>54900-15000</f>
        <v>39900</v>
      </c>
      <c r="C92" s="162"/>
      <c r="D92" s="163"/>
    </row>
    <row r="93" spans="1:7" x14ac:dyDescent="0.25">
      <c r="A93" s="100" t="s">
        <v>320</v>
      </c>
      <c r="B93" s="118">
        <f>B100+B104+B110+B114+B120+B125+B130+B132+B136+B140+B146+B152</f>
        <v>-30893</v>
      </c>
      <c r="C93" s="162"/>
      <c r="D93" s="163"/>
    </row>
    <row r="94" spans="1:7" x14ac:dyDescent="0.25">
      <c r="A94" s="100" t="s">
        <v>322</v>
      </c>
      <c r="B94" s="101">
        <f>+B92+B93</f>
        <v>9007</v>
      </c>
      <c r="C94" s="162"/>
      <c r="D94" s="163"/>
      <c r="G94" s="12"/>
    </row>
    <row r="95" spans="1:7" x14ac:dyDescent="0.25">
      <c r="A95" s="119"/>
      <c r="B95" s="120"/>
      <c r="C95" s="162"/>
      <c r="D95" s="163"/>
      <c r="G95" s="12"/>
    </row>
    <row r="96" spans="1:7" x14ac:dyDescent="0.25">
      <c r="A96" s="103" t="s">
        <v>21</v>
      </c>
      <c r="B96" s="121"/>
      <c r="C96" s="162"/>
      <c r="D96" s="163"/>
    </row>
    <row r="97" spans="1:4" hidden="1" x14ac:dyDescent="0.25">
      <c r="A97" s="103"/>
      <c r="B97" s="121"/>
      <c r="C97" s="162"/>
      <c r="D97" s="163"/>
    </row>
    <row r="98" spans="1:4" hidden="1" x14ac:dyDescent="0.25">
      <c r="A98" s="159"/>
      <c r="B98" s="121"/>
      <c r="C98" s="162"/>
      <c r="D98" s="163"/>
    </row>
    <row r="99" spans="1:4" ht="12" hidden="1" customHeight="1" x14ac:dyDescent="0.25">
      <c r="A99" s="104"/>
      <c r="B99" s="105"/>
      <c r="C99" s="162"/>
      <c r="D99" s="163"/>
    </row>
    <row r="100" spans="1:4" hidden="1" x14ac:dyDescent="0.25">
      <c r="A100" s="96" t="s">
        <v>22</v>
      </c>
      <c r="B100" s="106">
        <f>SUM(B98:B99)</f>
        <v>0</v>
      </c>
      <c r="C100" s="162"/>
      <c r="D100" s="163"/>
    </row>
    <row r="101" spans="1:4" ht="30" x14ac:dyDescent="0.25">
      <c r="A101" s="114" t="s">
        <v>79</v>
      </c>
      <c r="B101" s="111">
        <v>-3000</v>
      </c>
      <c r="C101" s="162">
        <v>2159200100</v>
      </c>
      <c r="D101" s="163" t="s">
        <v>60</v>
      </c>
    </row>
    <row r="102" spans="1:4" x14ac:dyDescent="0.25">
      <c r="A102" s="159"/>
      <c r="B102" s="111"/>
      <c r="C102" s="162"/>
      <c r="D102" s="163"/>
    </row>
    <row r="103" spans="1:4" x14ac:dyDescent="0.25">
      <c r="A103" s="104"/>
      <c r="B103" s="107"/>
      <c r="C103" s="162"/>
      <c r="D103" s="163"/>
    </row>
    <row r="104" spans="1:4" x14ac:dyDescent="0.25">
      <c r="A104" s="96" t="s">
        <v>23</v>
      </c>
      <c r="B104" s="106">
        <f>SUM(B101:B103)</f>
        <v>-3000</v>
      </c>
      <c r="C104" s="162"/>
      <c r="D104" s="163"/>
    </row>
    <row r="105" spans="1:4" x14ac:dyDescent="0.25">
      <c r="A105" s="114"/>
      <c r="B105" s="111"/>
      <c r="C105" s="162"/>
      <c r="D105" s="163"/>
    </row>
    <row r="106" spans="1:4" ht="30" x14ac:dyDescent="0.25">
      <c r="A106" s="114" t="s">
        <v>102</v>
      </c>
      <c r="B106" s="111">
        <v>-2000</v>
      </c>
      <c r="C106" s="162">
        <v>2159200200</v>
      </c>
      <c r="D106" s="163" t="s">
        <v>60</v>
      </c>
    </row>
    <row r="107" spans="1:4" x14ac:dyDescent="0.25">
      <c r="A107" s="114"/>
      <c r="B107" s="111"/>
      <c r="C107" s="162"/>
      <c r="D107" s="163"/>
    </row>
    <row r="108" spans="1:4" ht="30" x14ac:dyDescent="0.25">
      <c r="A108" s="114" t="s">
        <v>115</v>
      </c>
      <c r="B108" s="111">
        <v>-2000</v>
      </c>
      <c r="C108" s="162">
        <v>2159200300</v>
      </c>
      <c r="D108" s="163" t="s">
        <v>60</v>
      </c>
    </row>
    <row r="109" spans="1:4" x14ac:dyDescent="0.25">
      <c r="A109" s="104"/>
      <c r="B109" s="107"/>
      <c r="C109" s="162"/>
      <c r="D109" s="163"/>
    </row>
    <row r="110" spans="1:4" x14ac:dyDescent="0.25">
      <c r="A110" s="96" t="s">
        <v>24</v>
      </c>
      <c r="B110" s="106">
        <f>SUM(B105:B109)</f>
        <v>-4000</v>
      </c>
      <c r="C110" s="162"/>
      <c r="D110" s="163"/>
    </row>
    <row r="111" spans="1:4" x14ac:dyDescent="0.25">
      <c r="A111" s="96"/>
      <c r="B111" s="106"/>
      <c r="C111" s="162"/>
      <c r="D111" s="163"/>
    </row>
    <row r="112" spans="1:4" ht="30" x14ac:dyDescent="0.25">
      <c r="A112" s="114" t="s">
        <v>122</v>
      </c>
      <c r="B112" s="111">
        <v>-2500</v>
      </c>
      <c r="C112" s="162">
        <v>2159200400</v>
      </c>
      <c r="D112" s="163" t="s">
        <v>60</v>
      </c>
    </row>
    <row r="113" spans="1:4" x14ac:dyDescent="0.25">
      <c r="A113" s="108"/>
      <c r="B113" s="109"/>
      <c r="C113" s="162"/>
      <c r="D113" s="163"/>
    </row>
    <row r="114" spans="1:4" x14ac:dyDescent="0.25">
      <c r="A114" s="96" t="s">
        <v>25</v>
      </c>
      <c r="B114" s="106">
        <f>SUM(B112:B113)</f>
        <v>-2500</v>
      </c>
      <c r="C114" s="162"/>
      <c r="D114" s="163"/>
    </row>
    <row r="115" spans="1:4" x14ac:dyDescent="0.25">
      <c r="A115" s="96"/>
      <c r="B115" s="106"/>
      <c r="C115" s="162"/>
      <c r="D115" s="163"/>
    </row>
    <row r="116" spans="1:4" ht="30" x14ac:dyDescent="0.25">
      <c r="A116" s="114" t="s">
        <v>133</v>
      </c>
      <c r="B116" s="111">
        <v>-1000</v>
      </c>
      <c r="C116" s="162">
        <v>2159200500</v>
      </c>
      <c r="D116" s="163" t="s">
        <v>60</v>
      </c>
    </row>
    <row r="117" spans="1:4" x14ac:dyDescent="0.25">
      <c r="A117" s="114"/>
      <c r="B117" s="111"/>
      <c r="C117" s="162"/>
      <c r="D117" s="163"/>
    </row>
    <row r="118" spans="1:4" x14ac:dyDescent="0.25">
      <c r="A118" s="114" t="s">
        <v>134</v>
      </c>
      <c r="B118" s="111">
        <v>-6645</v>
      </c>
      <c r="C118" s="162">
        <v>2159200600</v>
      </c>
      <c r="D118" s="163" t="s">
        <v>60</v>
      </c>
    </row>
    <row r="119" spans="1:4" x14ac:dyDescent="0.25">
      <c r="A119" s="104"/>
      <c r="B119" s="107"/>
      <c r="C119" s="162"/>
      <c r="D119" s="163"/>
    </row>
    <row r="120" spans="1:4" x14ac:dyDescent="0.25">
      <c r="A120" s="96" t="s">
        <v>26</v>
      </c>
      <c r="B120" s="106">
        <f>SUM(B116:B119)</f>
        <v>-7645</v>
      </c>
      <c r="C120" s="162"/>
      <c r="D120" s="163"/>
    </row>
    <row r="121" spans="1:4" x14ac:dyDescent="0.25">
      <c r="A121" s="110"/>
      <c r="B121" s="111"/>
      <c r="C121" s="162"/>
      <c r="D121" s="163"/>
    </row>
    <row r="122" spans="1:4" x14ac:dyDescent="0.25">
      <c r="A122" s="159"/>
      <c r="B122" s="111"/>
      <c r="C122" s="162"/>
      <c r="D122" s="163"/>
    </row>
    <row r="123" spans="1:4" x14ac:dyDescent="0.25">
      <c r="A123" s="159"/>
      <c r="B123" s="111"/>
      <c r="C123" s="162"/>
      <c r="D123" s="163"/>
    </row>
    <row r="124" spans="1:4" x14ac:dyDescent="0.25">
      <c r="A124" s="104"/>
      <c r="B124" s="107"/>
      <c r="C124" s="162"/>
      <c r="D124" s="163"/>
    </row>
    <row r="125" spans="1:4" x14ac:dyDescent="0.25">
      <c r="A125" s="96" t="s">
        <v>27</v>
      </c>
      <c r="B125" s="106">
        <f>SUM(B122:B124)</f>
        <v>0</v>
      </c>
      <c r="C125" s="162"/>
      <c r="D125" s="163"/>
    </row>
    <row r="126" spans="1:4" x14ac:dyDescent="0.25">
      <c r="A126" s="96"/>
      <c r="B126" s="111"/>
      <c r="C126" s="162"/>
      <c r="D126" s="163"/>
    </row>
    <row r="127" spans="1:4" ht="45" x14ac:dyDescent="0.25">
      <c r="A127" s="114" t="s">
        <v>184</v>
      </c>
      <c r="B127" s="111">
        <v>-300</v>
      </c>
      <c r="C127" s="162">
        <v>2159200700</v>
      </c>
      <c r="D127" s="163" t="s">
        <v>65</v>
      </c>
    </row>
    <row r="128" spans="1:4" x14ac:dyDescent="0.25">
      <c r="A128" s="159"/>
      <c r="B128" s="111"/>
      <c r="C128" s="162"/>
      <c r="D128" s="163"/>
    </row>
    <row r="129" spans="1:4" x14ac:dyDescent="0.25">
      <c r="A129" s="104"/>
      <c r="B129" s="107"/>
      <c r="C129" s="162"/>
      <c r="D129" s="163"/>
    </row>
    <row r="130" spans="1:4" x14ac:dyDescent="0.25">
      <c r="A130" s="96" t="s">
        <v>28</v>
      </c>
      <c r="B130" s="106">
        <f>SUM(B127:B129)</f>
        <v>-300</v>
      </c>
      <c r="C130" s="162"/>
      <c r="D130" s="163"/>
    </row>
    <row r="131" spans="1:4" x14ac:dyDescent="0.25">
      <c r="A131" s="104"/>
      <c r="B131" s="107"/>
      <c r="C131" s="162"/>
      <c r="D131" s="163"/>
    </row>
    <row r="132" spans="1:4" hidden="1" x14ac:dyDescent="0.25">
      <c r="A132" s="96" t="s">
        <v>29</v>
      </c>
      <c r="B132" s="113"/>
      <c r="C132" s="162"/>
      <c r="D132" s="163"/>
    </row>
    <row r="133" spans="1:4" hidden="1" x14ac:dyDescent="0.25">
      <c r="A133" s="96"/>
      <c r="B133" s="113"/>
      <c r="C133" s="162"/>
      <c r="D133" s="163"/>
    </row>
    <row r="134" spans="1:4" hidden="1" x14ac:dyDescent="0.25">
      <c r="A134" s="114"/>
      <c r="B134" s="115"/>
      <c r="C134" s="162"/>
      <c r="D134" s="163"/>
    </row>
    <row r="135" spans="1:4" x14ac:dyDescent="0.25">
      <c r="A135" s="108"/>
      <c r="B135" s="122"/>
      <c r="C135" s="162"/>
      <c r="D135" s="163"/>
    </row>
    <row r="136" spans="1:4" x14ac:dyDescent="0.25">
      <c r="A136" s="96" t="s">
        <v>30</v>
      </c>
      <c r="B136" s="106">
        <f>SUM(B134:B135)</f>
        <v>0</v>
      </c>
      <c r="C136" s="162"/>
      <c r="D136" s="163"/>
    </row>
    <row r="137" spans="1:4" ht="30" x14ac:dyDescent="0.25">
      <c r="A137" s="114" t="s">
        <v>242</v>
      </c>
      <c r="B137" s="111">
        <v>-2625</v>
      </c>
      <c r="C137" s="162">
        <v>2159200800</v>
      </c>
      <c r="D137" s="163" t="s">
        <v>65</v>
      </c>
    </row>
    <row r="138" spans="1:4" x14ac:dyDescent="0.25">
      <c r="A138" s="166"/>
      <c r="B138" s="111"/>
      <c r="C138" s="162"/>
      <c r="D138" s="163"/>
    </row>
    <row r="139" spans="1:4" x14ac:dyDescent="0.25">
      <c r="A139" s="104"/>
      <c r="B139" s="107"/>
      <c r="C139" s="162"/>
      <c r="D139" s="163"/>
    </row>
    <row r="140" spans="1:4" x14ac:dyDescent="0.25">
      <c r="A140" s="96" t="s">
        <v>31</v>
      </c>
      <c r="B140" s="106">
        <f>SUM(B137:B139)</f>
        <v>-2625</v>
      </c>
      <c r="C140" s="106"/>
      <c r="D140" s="106"/>
    </row>
    <row r="141" spans="1:4" x14ac:dyDescent="0.25">
      <c r="A141" s="96"/>
      <c r="B141" s="106"/>
      <c r="C141" s="106"/>
      <c r="D141" s="106"/>
    </row>
    <row r="142" spans="1:4" ht="30" x14ac:dyDescent="0.25">
      <c r="A142" s="114" t="s">
        <v>256</v>
      </c>
      <c r="B142" s="111">
        <v>-600</v>
      </c>
      <c r="C142" s="162">
        <v>2159200900</v>
      </c>
      <c r="D142" s="163" t="s">
        <v>65</v>
      </c>
    </row>
    <row r="143" spans="1:4" x14ac:dyDescent="0.25">
      <c r="A143" s="114"/>
      <c r="B143" s="106"/>
      <c r="C143" s="162"/>
      <c r="D143" s="163"/>
    </row>
    <row r="144" spans="1:4" ht="30" x14ac:dyDescent="0.25">
      <c r="A144" s="114" t="s">
        <v>267</v>
      </c>
      <c r="B144" s="111">
        <v>-544</v>
      </c>
      <c r="C144" s="162">
        <v>2159201000</v>
      </c>
      <c r="D144" s="163" t="s">
        <v>60</v>
      </c>
    </row>
    <row r="145" spans="1:7" x14ac:dyDescent="0.25">
      <c r="A145" s="104"/>
      <c r="B145" s="107"/>
      <c r="C145" s="162"/>
      <c r="D145" s="163"/>
    </row>
    <row r="146" spans="1:7" x14ac:dyDescent="0.25">
      <c r="A146" s="96" t="s">
        <v>32</v>
      </c>
      <c r="B146" s="106">
        <f>SUM(B142:B145)</f>
        <v>-1144</v>
      </c>
      <c r="C146" s="162"/>
      <c r="D146" s="163"/>
    </row>
    <row r="147" spans="1:7" x14ac:dyDescent="0.25">
      <c r="A147" s="96"/>
      <c r="B147" s="106"/>
      <c r="C147" s="162"/>
      <c r="D147" s="163"/>
    </row>
    <row r="148" spans="1:7" ht="30" x14ac:dyDescent="0.25">
      <c r="A148" s="114" t="s">
        <v>317</v>
      </c>
      <c r="B148" s="111">
        <v>-986</v>
      </c>
      <c r="C148" s="162">
        <v>2159201100</v>
      </c>
      <c r="D148" s="163" t="s">
        <v>60</v>
      </c>
    </row>
    <row r="149" spans="1:7" x14ac:dyDescent="0.25">
      <c r="A149" s="114"/>
      <c r="B149" s="106"/>
      <c r="C149" s="162"/>
      <c r="D149" s="163"/>
    </row>
    <row r="150" spans="1:7" ht="30" x14ac:dyDescent="0.25">
      <c r="A150" s="114" t="s">
        <v>318</v>
      </c>
      <c r="B150" s="111">
        <v>-8693</v>
      </c>
      <c r="C150" s="162">
        <v>2159201200</v>
      </c>
      <c r="D150" s="163" t="s">
        <v>60</v>
      </c>
    </row>
    <row r="151" spans="1:7" ht="13.5" customHeight="1" x14ac:dyDescent="0.25">
      <c r="A151" s="104"/>
      <c r="B151" s="107"/>
      <c r="C151" s="162"/>
      <c r="D151" s="163"/>
      <c r="E151" s="84"/>
      <c r="F151" s="84"/>
      <c r="G151" s="84"/>
    </row>
    <row r="152" spans="1:7" s="15" customFormat="1" ht="13.5" customHeight="1" x14ac:dyDescent="0.25">
      <c r="A152" s="96" t="s">
        <v>33</v>
      </c>
      <c r="B152" s="106">
        <f>SUM(B148:B151)</f>
        <v>-9679</v>
      </c>
      <c r="C152" s="162"/>
      <c r="D152" s="163"/>
      <c r="E152" s="87"/>
      <c r="F152" s="87"/>
      <c r="G152" s="87"/>
    </row>
    <row r="153" spans="1:7" x14ac:dyDescent="0.25">
      <c r="A153" s="96"/>
      <c r="B153" s="106"/>
      <c r="C153" s="162"/>
      <c r="D153" s="163"/>
    </row>
    <row r="154" spans="1:7" s="15" customFormat="1" x14ac:dyDescent="0.25">
      <c r="A154" s="100" t="s">
        <v>35</v>
      </c>
      <c r="B154" s="118">
        <f>25000-7760</f>
        <v>17240</v>
      </c>
      <c r="C154" s="162"/>
      <c r="D154" s="163"/>
    </row>
    <row r="155" spans="1:7" x14ac:dyDescent="0.25">
      <c r="A155" s="100" t="s">
        <v>320</v>
      </c>
      <c r="B155" s="118">
        <f>+B160+B168+B176+B185+B191+B195+B199+B207+B213+B180</f>
        <v>-16919</v>
      </c>
      <c r="C155" s="162"/>
      <c r="D155" s="163"/>
    </row>
    <row r="156" spans="1:7" x14ac:dyDescent="0.25">
      <c r="A156" s="100" t="s">
        <v>322</v>
      </c>
      <c r="B156" s="101">
        <f>+B154+B155</f>
        <v>321</v>
      </c>
      <c r="C156" s="162"/>
      <c r="D156" s="163"/>
    </row>
    <row r="157" spans="1:7" x14ac:dyDescent="0.25">
      <c r="A157" s="119"/>
      <c r="B157" s="120"/>
      <c r="C157" s="162"/>
      <c r="D157" s="163"/>
    </row>
    <row r="158" spans="1:7" x14ac:dyDescent="0.25">
      <c r="A158" s="103" t="s">
        <v>21</v>
      </c>
      <c r="B158" s="97"/>
      <c r="C158" s="162"/>
      <c r="D158" s="163"/>
    </row>
    <row r="159" spans="1:7" hidden="1" x14ac:dyDescent="0.25">
      <c r="A159" s="104"/>
      <c r="B159" s="107"/>
      <c r="C159" s="162"/>
      <c r="D159" s="163"/>
    </row>
    <row r="160" spans="1:7" hidden="1" x14ac:dyDescent="0.25">
      <c r="A160" s="96" t="s">
        <v>22</v>
      </c>
      <c r="B160" s="106">
        <f>SUM(B159:B159)</f>
        <v>0</v>
      </c>
      <c r="C160" s="162"/>
      <c r="D160" s="163"/>
    </row>
    <row r="161" spans="1:4" hidden="1" x14ac:dyDescent="0.25">
      <c r="A161" s="110"/>
      <c r="B161" s="111"/>
      <c r="C161" s="162"/>
      <c r="D161" s="163"/>
    </row>
    <row r="162" spans="1:4" hidden="1" x14ac:dyDescent="0.25">
      <c r="A162" s="110"/>
      <c r="B162" s="111"/>
      <c r="C162" s="162"/>
      <c r="D162" s="163"/>
    </row>
    <row r="163" spans="1:4" hidden="1" x14ac:dyDescent="0.25">
      <c r="A163" s="110"/>
      <c r="B163" s="111"/>
      <c r="C163" s="162"/>
      <c r="D163" s="163"/>
    </row>
    <row r="164" spans="1:4" hidden="1" x14ac:dyDescent="0.25">
      <c r="A164" s="112"/>
      <c r="B164" s="111"/>
      <c r="C164" s="162"/>
      <c r="D164" s="163"/>
    </row>
    <row r="165" spans="1:4" hidden="1" x14ac:dyDescent="0.25">
      <c r="A165" s="110"/>
      <c r="B165" s="111"/>
      <c r="C165" s="162"/>
      <c r="D165" s="163"/>
    </row>
    <row r="166" spans="1:4" hidden="1" x14ac:dyDescent="0.25">
      <c r="A166" s="110"/>
      <c r="B166" s="111"/>
      <c r="C166" s="162"/>
      <c r="D166" s="163"/>
    </row>
    <row r="167" spans="1:4" hidden="1" x14ac:dyDescent="0.25">
      <c r="A167" s="104"/>
      <c r="B167" s="107"/>
      <c r="C167" s="162"/>
      <c r="D167" s="163"/>
    </row>
    <row r="168" spans="1:4" hidden="1" x14ac:dyDescent="0.25">
      <c r="A168" s="96" t="s">
        <v>23</v>
      </c>
      <c r="B168" s="106">
        <f>SUM(B162:B167)</f>
        <v>0</v>
      </c>
      <c r="C168" s="162"/>
      <c r="D168" s="163"/>
    </row>
    <row r="169" spans="1:4" x14ac:dyDescent="0.25">
      <c r="A169" s="96"/>
      <c r="B169" s="106"/>
      <c r="C169" s="162"/>
      <c r="D169" s="163"/>
    </row>
    <row r="170" spans="1:4" x14ac:dyDescent="0.25">
      <c r="A170" s="114" t="s">
        <v>103</v>
      </c>
      <c r="B170" s="111">
        <v>-4995</v>
      </c>
      <c r="C170" s="162">
        <v>2159300100</v>
      </c>
      <c r="D170" s="163" t="s">
        <v>60</v>
      </c>
    </row>
    <row r="171" spans="1:4" x14ac:dyDescent="0.25">
      <c r="A171" s="114"/>
      <c r="B171" s="111"/>
      <c r="C171" s="162"/>
      <c r="D171" s="163"/>
    </row>
    <row r="172" spans="1:4" x14ac:dyDescent="0.25">
      <c r="A172" s="114" t="s">
        <v>112</v>
      </c>
      <c r="B172" s="111">
        <v>-1440</v>
      </c>
      <c r="C172" s="162">
        <v>2159300200</v>
      </c>
      <c r="D172" s="163" t="s">
        <v>60</v>
      </c>
    </row>
    <row r="173" spans="1:4" x14ac:dyDescent="0.25">
      <c r="A173" s="114"/>
      <c r="B173" s="111"/>
      <c r="C173" s="162"/>
      <c r="D173" s="163"/>
    </row>
    <row r="174" spans="1:4" x14ac:dyDescent="0.25">
      <c r="A174" s="114" t="s">
        <v>114</v>
      </c>
      <c r="B174" s="111">
        <v>-3187</v>
      </c>
      <c r="C174" s="162">
        <v>2159300300</v>
      </c>
      <c r="D174" s="163" t="s">
        <v>60</v>
      </c>
    </row>
    <row r="175" spans="1:4" x14ac:dyDescent="0.25">
      <c r="A175" s="108"/>
      <c r="B175" s="109"/>
      <c r="C175" s="162"/>
      <c r="D175" s="163"/>
    </row>
    <row r="176" spans="1:4" x14ac:dyDescent="0.25">
      <c r="A176" s="96" t="s">
        <v>24</v>
      </c>
      <c r="B176" s="106">
        <f>SUM(B170:B175)</f>
        <v>-9622</v>
      </c>
      <c r="C176" s="162"/>
      <c r="D176" s="163"/>
    </row>
    <row r="177" spans="1:4" x14ac:dyDescent="0.25">
      <c r="A177" s="96"/>
      <c r="B177" s="106"/>
      <c r="C177" s="162"/>
      <c r="D177" s="163"/>
    </row>
    <row r="178" spans="1:4" x14ac:dyDescent="0.25">
      <c r="A178" s="110" t="s">
        <v>155</v>
      </c>
      <c r="B178" s="111">
        <v>-950</v>
      </c>
      <c r="C178" s="209">
        <v>2159300400</v>
      </c>
      <c r="D178" s="163" t="s">
        <v>65</v>
      </c>
    </row>
    <row r="179" spans="1:4" x14ac:dyDescent="0.25">
      <c r="A179" s="108"/>
      <c r="B179" s="109"/>
      <c r="C179" s="209"/>
      <c r="D179" s="163"/>
    </row>
    <row r="180" spans="1:4" x14ac:dyDescent="0.25">
      <c r="A180" s="96" t="s">
        <v>27</v>
      </c>
      <c r="B180" s="106">
        <f>B178</f>
        <v>-950</v>
      </c>
      <c r="C180" s="209"/>
      <c r="D180" s="163"/>
    </row>
    <row r="181" spans="1:4" x14ac:dyDescent="0.25">
      <c r="A181" s="104"/>
      <c r="B181" s="107"/>
      <c r="C181" s="162"/>
      <c r="D181" s="163"/>
    </row>
    <row r="182" spans="1:4" x14ac:dyDescent="0.25">
      <c r="A182" s="96"/>
      <c r="B182" s="106"/>
      <c r="C182" s="162"/>
      <c r="D182" s="163"/>
    </row>
    <row r="183" spans="1:4" ht="15" customHeight="1" x14ac:dyDescent="0.25">
      <c r="A183" s="112" t="s">
        <v>185</v>
      </c>
      <c r="B183" s="111">
        <v>-967</v>
      </c>
      <c r="C183" s="162">
        <v>2159300500</v>
      </c>
      <c r="D183" s="163" t="s">
        <v>65</v>
      </c>
    </row>
    <row r="184" spans="1:4" x14ac:dyDescent="0.25">
      <c r="A184" s="104"/>
      <c r="B184" s="107"/>
      <c r="C184" s="162"/>
      <c r="D184" s="163"/>
    </row>
    <row r="185" spans="1:4" x14ac:dyDescent="0.25">
      <c r="A185" s="96" t="s">
        <v>28</v>
      </c>
      <c r="B185" s="106">
        <f>SUM(B183:B184)</f>
        <v>-967</v>
      </c>
      <c r="C185" s="162"/>
      <c r="D185" s="163"/>
    </row>
    <row r="186" spans="1:4" hidden="1" x14ac:dyDescent="0.25">
      <c r="A186" s="96"/>
      <c r="B186" s="106"/>
      <c r="C186" s="162"/>
      <c r="D186" s="163"/>
    </row>
    <row r="187" spans="1:4" hidden="1" x14ac:dyDescent="0.25">
      <c r="A187" s="110"/>
      <c r="B187" s="111"/>
      <c r="C187" s="162"/>
      <c r="D187" s="163"/>
    </row>
    <row r="188" spans="1:4" hidden="1" x14ac:dyDescent="0.25">
      <c r="A188" s="110"/>
      <c r="B188" s="111"/>
      <c r="C188" s="162"/>
      <c r="D188" s="163"/>
    </row>
    <row r="189" spans="1:4" hidden="1" x14ac:dyDescent="0.25">
      <c r="A189" s="110"/>
      <c r="B189" s="111"/>
      <c r="C189" s="162"/>
      <c r="D189" s="163"/>
    </row>
    <row r="190" spans="1:4" hidden="1" x14ac:dyDescent="0.25">
      <c r="A190" s="104"/>
      <c r="B190" s="107"/>
      <c r="C190" s="162"/>
      <c r="D190" s="163"/>
    </row>
    <row r="191" spans="1:4" hidden="1" x14ac:dyDescent="0.25">
      <c r="A191" s="96" t="s">
        <v>29</v>
      </c>
      <c r="B191" s="106">
        <f>SUM(B187:B190)</f>
        <v>0</v>
      </c>
      <c r="C191" s="162"/>
      <c r="D191" s="163"/>
    </row>
    <row r="192" spans="1:4" x14ac:dyDescent="0.25">
      <c r="A192" s="96"/>
      <c r="B192" s="106"/>
      <c r="C192" s="162"/>
      <c r="D192" s="163"/>
    </row>
    <row r="193" spans="1:4" x14ac:dyDescent="0.25">
      <c r="A193" s="112" t="s">
        <v>221</v>
      </c>
      <c r="B193" s="111">
        <v>-564</v>
      </c>
      <c r="C193" s="162">
        <v>2159300600</v>
      </c>
      <c r="D193" s="163" t="s">
        <v>60</v>
      </c>
    </row>
    <row r="194" spans="1:4" x14ac:dyDescent="0.25">
      <c r="A194" s="104"/>
      <c r="B194" s="107"/>
      <c r="C194" s="162"/>
      <c r="D194" s="163"/>
    </row>
    <row r="195" spans="1:4" x14ac:dyDescent="0.25">
      <c r="A195" s="96" t="s">
        <v>30</v>
      </c>
      <c r="B195" s="106">
        <f>SUM(B193:B194)</f>
        <v>-564</v>
      </c>
      <c r="C195" s="162"/>
      <c r="D195" s="163"/>
    </row>
    <row r="196" spans="1:4" hidden="1" x14ac:dyDescent="0.25">
      <c r="A196" s="96"/>
      <c r="B196" s="106"/>
      <c r="C196" s="162"/>
      <c r="D196" s="163"/>
    </row>
    <row r="197" spans="1:4" hidden="1" x14ac:dyDescent="0.25">
      <c r="A197" s="166"/>
      <c r="B197" s="111"/>
      <c r="C197" s="162"/>
      <c r="D197" s="167"/>
    </row>
    <row r="198" spans="1:4" hidden="1" x14ac:dyDescent="0.25">
      <c r="A198" s="104"/>
      <c r="B198" s="107"/>
      <c r="C198" s="162"/>
      <c r="D198" s="163"/>
    </row>
    <row r="199" spans="1:4" hidden="1" x14ac:dyDescent="0.25">
      <c r="A199" s="96" t="s">
        <v>31</v>
      </c>
      <c r="B199" s="106">
        <f>B197</f>
        <v>0</v>
      </c>
      <c r="C199" s="162"/>
      <c r="D199" s="163"/>
    </row>
    <row r="200" spans="1:4" hidden="1" x14ac:dyDescent="0.25">
      <c r="A200" s="96"/>
      <c r="B200" s="106"/>
      <c r="C200" s="162"/>
      <c r="D200" s="163"/>
    </row>
    <row r="201" spans="1:4" hidden="1" x14ac:dyDescent="0.25">
      <c r="A201" s="166"/>
      <c r="B201" s="111"/>
      <c r="C201" s="162"/>
      <c r="D201" s="163"/>
    </row>
    <row r="202" spans="1:4" hidden="1" x14ac:dyDescent="0.25">
      <c r="A202" s="166"/>
      <c r="B202" s="111"/>
      <c r="C202" s="162"/>
      <c r="D202" s="163"/>
    </row>
    <row r="203" spans="1:4" hidden="1" x14ac:dyDescent="0.25">
      <c r="A203" s="166"/>
      <c r="B203" s="111"/>
      <c r="C203" s="162"/>
      <c r="D203" s="163"/>
    </row>
    <row r="204" spans="1:4" hidden="1" x14ac:dyDescent="0.25">
      <c r="A204" s="166"/>
      <c r="B204" s="111"/>
      <c r="C204" s="162"/>
      <c r="D204" s="163"/>
    </row>
    <row r="205" spans="1:4" hidden="1" x14ac:dyDescent="0.25">
      <c r="A205" s="166"/>
      <c r="B205" s="111"/>
      <c r="C205" s="162"/>
      <c r="D205" s="163"/>
    </row>
    <row r="206" spans="1:4" hidden="1" x14ac:dyDescent="0.25">
      <c r="A206" s="104"/>
      <c r="B206" s="107"/>
      <c r="C206" s="162"/>
      <c r="D206" s="163"/>
    </row>
    <row r="207" spans="1:4" hidden="1" x14ac:dyDescent="0.25">
      <c r="A207" s="96" t="s">
        <v>32</v>
      </c>
      <c r="B207" s="106">
        <f>SUM(B201:B206)</f>
        <v>0</v>
      </c>
      <c r="C207" s="162"/>
      <c r="D207" s="163"/>
    </row>
    <row r="208" spans="1:4" x14ac:dyDescent="0.25">
      <c r="A208" s="96"/>
      <c r="B208" s="106"/>
      <c r="C208" s="162"/>
      <c r="D208" s="163"/>
    </row>
    <row r="209" spans="1:7" x14ac:dyDescent="0.25">
      <c r="A209" s="112" t="s">
        <v>303</v>
      </c>
      <c r="B209" s="111">
        <v>-4816</v>
      </c>
      <c r="C209" s="162">
        <v>2159300700</v>
      </c>
      <c r="D209" s="163" t="s">
        <v>60</v>
      </c>
    </row>
    <row r="210" spans="1:7" x14ac:dyDescent="0.25">
      <c r="A210" s="110"/>
      <c r="B210" s="111"/>
      <c r="C210" s="162"/>
      <c r="D210" s="163"/>
    </row>
    <row r="211" spans="1:7" x14ac:dyDescent="0.25">
      <c r="A211" s="166"/>
      <c r="B211" s="111"/>
      <c r="C211" s="162"/>
      <c r="D211" s="163"/>
    </row>
    <row r="212" spans="1:7" ht="13.5" customHeight="1" x14ac:dyDescent="0.25">
      <c r="A212" s="104"/>
      <c r="B212" s="107"/>
      <c r="C212" s="162"/>
      <c r="D212" s="163"/>
      <c r="E212" s="84"/>
      <c r="F212" s="84"/>
      <c r="G212" s="84"/>
    </row>
    <row r="213" spans="1:7" s="15" customFormat="1" ht="13.5" customHeight="1" x14ac:dyDescent="0.25">
      <c r="A213" s="96" t="s">
        <v>33</v>
      </c>
      <c r="B213" s="106">
        <f>SUM(B209:B212)</f>
        <v>-4816</v>
      </c>
      <c r="C213" s="162"/>
      <c r="D213" s="163"/>
      <c r="E213" s="87"/>
      <c r="F213" s="87"/>
      <c r="G213" s="87"/>
    </row>
    <row r="214" spans="1:7" x14ac:dyDescent="0.25">
      <c r="A214" s="116"/>
      <c r="B214" s="117"/>
      <c r="C214" s="162"/>
      <c r="D214" s="163"/>
    </row>
    <row r="215" spans="1:7" s="15" customFormat="1" x14ac:dyDescent="0.25">
      <c r="A215" s="100" t="s">
        <v>36</v>
      </c>
      <c r="B215" s="118">
        <f>30000-10000</f>
        <v>20000</v>
      </c>
      <c r="C215" s="162"/>
      <c r="D215" s="163"/>
    </row>
    <row r="216" spans="1:7" x14ac:dyDescent="0.25">
      <c r="A216" s="100" t="s">
        <v>320</v>
      </c>
      <c r="B216" s="118">
        <f>B221+B223+B225+B227+B231+B236+B238+B242+B246+B252+B256+B264</f>
        <v>-20000</v>
      </c>
      <c r="C216" s="162"/>
      <c r="D216" s="163"/>
    </row>
    <row r="217" spans="1:7" x14ac:dyDescent="0.25">
      <c r="A217" s="100" t="s">
        <v>322</v>
      </c>
      <c r="B217" s="101">
        <f>+B215+B216</f>
        <v>0</v>
      </c>
      <c r="C217" s="162"/>
      <c r="D217" s="163"/>
    </row>
    <row r="218" spans="1:7" s="26" customFormat="1" x14ac:dyDescent="0.25">
      <c r="A218" s="103" t="s">
        <v>21</v>
      </c>
      <c r="B218" s="123"/>
      <c r="C218" s="162"/>
      <c r="D218" s="163"/>
    </row>
    <row r="219" spans="1:7" s="26" customFormat="1" x14ac:dyDescent="0.25">
      <c r="A219" s="116" t="s">
        <v>69</v>
      </c>
      <c r="B219" s="195">
        <v>-13000</v>
      </c>
      <c r="C219" s="162">
        <v>2159400100</v>
      </c>
      <c r="D219" s="163" t="s">
        <v>70</v>
      </c>
    </row>
    <row r="220" spans="1:7" s="26" customFormat="1" x14ac:dyDescent="0.25">
      <c r="D220" s="163"/>
    </row>
    <row r="221" spans="1:7" x14ac:dyDescent="0.25">
      <c r="A221" s="96" t="s">
        <v>22</v>
      </c>
      <c r="B221" s="106">
        <f>SUM(B218:B220)</f>
        <v>-13000</v>
      </c>
      <c r="C221" s="162"/>
      <c r="D221" s="163"/>
    </row>
    <row r="222" spans="1:7" ht="15.75" hidden="1" customHeight="1" x14ac:dyDescent="0.25">
      <c r="A222" s="104"/>
      <c r="B222" s="107"/>
      <c r="C222" s="162"/>
      <c r="D222" s="163"/>
    </row>
    <row r="223" spans="1:7" hidden="1" x14ac:dyDescent="0.25">
      <c r="A223" s="96" t="s">
        <v>23</v>
      </c>
      <c r="B223" s="106">
        <f>SUM(B222:B222)</f>
        <v>0</v>
      </c>
      <c r="C223" s="162"/>
      <c r="D223" s="163"/>
    </row>
    <row r="224" spans="1:7" hidden="1" x14ac:dyDescent="0.25">
      <c r="A224" s="104"/>
      <c r="B224" s="107"/>
      <c r="C224" s="162"/>
      <c r="D224" s="163"/>
    </row>
    <row r="225" spans="1:4" hidden="1" x14ac:dyDescent="0.25">
      <c r="A225" s="96" t="s">
        <v>24</v>
      </c>
      <c r="B225" s="106">
        <f>SUM(B224:B224)</f>
        <v>0</v>
      </c>
      <c r="C225" s="162"/>
      <c r="D225" s="163"/>
    </row>
    <row r="226" spans="1:4" s="15" customFormat="1" hidden="1" x14ac:dyDescent="0.25">
      <c r="A226" s="108"/>
      <c r="B226" s="109"/>
      <c r="C226" s="162"/>
      <c r="D226" s="163"/>
    </row>
    <row r="227" spans="1:4" hidden="1" x14ac:dyDescent="0.25">
      <c r="A227" s="96" t="s">
        <v>25</v>
      </c>
      <c r="B227" s="106">
        <f>SUM(B226:B226)</f>
        <v>0</v>
      </c>
      <c r="C227" s="162"/>
      <c r="D227" s="163"/>
    </row>
    <row r="228" spans="1:4" hidden="1" x14ac:dyDescent="0.25">
      <c r="A228" s="96"/>
      <c r="B228" s="106"/>
      <c r="C228" s="162"/>
      <c r="D228" s="163"/>
    </row>
    <row r="229" spans="1:4" hidden="1" x14ac:dyDescent="0.25">
      <c r="A229" s="166"/>
      <c r="B229" s="111"/>
      <c r="C229" s="162"/>
      <c r="D229" s="163"/>
    </row>
    <row r="230" spans="1:4" hidden="1" x14ac:dyDescent="0.25">
      <c r="A230" s="104"/>
      <c r="B230" s="107"/>
      <c r="C230" s="162"/>
      <c r="D230" s="163"/>
    </row>
    <row r="231" spans="1:4" hidden="1" x14ac:dyDescent="0.25">
      <c r="A231" s="96" t="s">
        <v>26</v>
      </c>
      <c r="B231" s="106">
        <f>SUM(B229:B230)</f>
        <v>0</v>
      </c>
      <c r="C231" s="162"/>
      <c r="D231" s="163"/>
    </row>
    <row r="232" spans="1:4" hidden="1" x14ac:dyDescent="0.25">
      <c r="A232" s="110"/>
      <c r="B232" s="111"/>
      <c r="C232" s="162"/>
      <c r="D232" s="163"/>
    </row>
    <row r="233" spans="1:4" hidden="1" x14ac:dyDescent="0.25">
      <c r="A233" s="110"/>
      <c r="B233" s="111"/>
      <c r="C233" s="162"/>
      <c r="D233" s="163"/>
    </row>
    <row r="234" spans="1:4" hidden="1" x14ac:dyDescent="0.25">
      <c r="A234" s="110"/>
      <c r="B234" s="111"/>
      <c r="C234" s="162"/>
      <c r="D234" s="163"/>
    </row>
    <row r="235" spans="1:4" hidden="1" x14ac:dyDescent="0.25">
      <c r="A235" s="104"/>
      <c r="B235" s="107"/>
      <c r="C235" s="162"/>
      <c r="D235" s="163"/>
    </row>
    <row r="236" spans="1:4" hidden="1" x14ac:dyDescent="0.25">
      <c r="A236" s="96" t="s">
        <v>27</v>
      </c>
      <c r="B236" s="106">
        <f>SUM(B233:B235)</f>
        <v>0</v>
      </c>
      <c r="C236" s="162"/>
      <c r="D236" s="163"/>
    </row>
    <row r="237" spans="1:4" hidden="1" x14ac:dyDescent="0.25">
      <c r="A237" s="104"/>
      <c r="B237" s="107"/>
      <c r="C237" s="162"/>
      <c r="D237" s="163"/>
    </row>
    <row r="238" spans="1:4" hidden="1" x14ac:dyDescent="0.25">
      <c r="A238" s="96" t="s">
        <v>28</v>
      </c>
      <c r="B238" s="106"/>
      <c r="C238" s="162"/>
      <c r="D238" s="163"/>
    </row>
    <row r="239" spans="1:4" hidden="1" x14ac:dyDescent="0.25">
      <c r="A239" s="96"/>
      <c r="B239" s="106"/>
      <c r="C239" s="162"/>
      <c r="D239" s="163"/>
    </row>
    <row r="240" spans="1:4" hidden="1" x14ac:dyDescent="0.25">
      <c r="A240" s="166"/>
      <c r="B240" s="115"/>
      <c r="C240" s="162"/>
      <c r="D240" s="163"/>
    </row>
    <row r="241" spans="1:4" hidden="1" x14ac:dyDescent="0.25">
      <c r="A241" s="104"/>
      <c r="B241" s="107"/>
      <c r="C241" s="162"/>
      <c r="D241" s="163"/>
    </row>
    <row r="242" spans="1:4" hidden="1" x14ac:dyDescent="0.25">
      <c r="A242" s="96" t="s">
        <v>29</v>
      </c>
      <c r="B242" s="106">
        <f>SUM(B238:B241)</f>
        <v>0</v>
      </c>
      <c r="C242" s="162"/>
      <c r="D242" s="163"/>
    </row>
    <row r="243" spans="1:4" hidden="1" x14ac:dyDescent="0.25">
      <c r="A243" s="96"/>
      <c r="B243" s="106"/>
      <c r="C243" s="162"/>
      <c r="D243" s="163"/>
    </row>
    <row r="244" spans="1:4" hidden="1" x14ac:dyDescent="0.25">
      <c r="A244" s="112"/>
      <c r="B244" s="115"/>
      <c r="C244" s="162"/>
      <c r="D244" s="163"/>
    </row>
    <row r="245" spans="1:4" hidden="1" x14ac:dyDescent="0.25">
      <c r="A245" s="104"/>
      <c r="B245" s="107"/>
      <c r="C245" s="162"/>
      <c r="D245" s="163"/>
    </row>
    <row r="246" spans="1:4" hidden="1" x14ac:dyDescent="0.25">
      <c r="A246" s="96" t="s">
        <v>30</v>
      </c>
      <c r="B246" s="106">
        <f>SUM(B244:B245)</f>
        <v>0</v>
      </c>
      <c r="C246" s="162"/>
      <c r="D246" s="163"/>
    </row>
    <row r="247" spans="1:4" x14ac:dyDescent="0.25">
      <c r="A247" s="96"/>
      <c r="B247" s="106"/>
      <c r="C247" s="162"/>
      <c r="D247" s="163"/>
    </row>
    <row r="248" spans="1:4" hidden="1" x14ac:dyDescent="0.25">
      <c r="B248" s="115"/>
    </row>
    <row r="249" spans="1:4" hidden="1" x14ac:dyDescent="0.25">
      <c r="A249" s="166"/>
      <c r="B249" s="115"/>
      <c r="C249" s="162"/>
      <c r="D249" s="163"/>
    </row>
    <row r="250" spans="1:4" hidden="1" x14ac:dyDescent="0.25">
      <c r="A250" s="166"/>
      <c r="B250" s="115"/>
      <c r="C250" s="162"/>
      <c r="D250" s="163"/>
    </row>
    <row r="251" spans="1:4" hidden="1" x14ac:dyDescent="0.25">
      <c r="A251" s="104"/>
      <c r="B251" s="107"/>
      <c r="C251" s="162"/>
      <c r="D251" s="163"/>
    </row>
    <row r="252" spans="1:4" hidden="1" x14ac:dyDescent="0.25">
      <c r="A252" s="96" t="s">
        <v>31</v>
      </c>
      <c r="B252" s="106">
        <f>SUM(B248:B251)</f>
        <v>0</v>
      </c>
      <c r="C252" s="162"/>
      <c r="D252" s="163"/>
    </row>
    <row r="253" spans="1:4" x14ac:dyDescent="0.25">
      <c r="A253" s="96"/>
      <c r="B253" s="106"/>
      <c r="C253" s="162"/>
      <c r="D253" s="163"/>
    </row>
    <row r="254" spans="1:4" ht="30" x14ac:dyDescent="0.25">
      <c r="A254" s="114" t="s">
        <v>250</v>
      </c>
      <c r="B254" s="115">
        <v>-1572</v>
      </c>
      <c r="C254" s="162">
        <v>2159400200</v>
      </c>
      <c r="D254" s="163" t="s">
        <v>60</v>
      </c>
    </row>
    <row r="255" spans="1:4" x14ac:dyDescent="0.25">
      <c r="A255" s="104"/>
      <c r="B255" s="107"/>
      <c r="C255" s="162"/>
      <c r="D255" s="163"/>
    </row>
    <row r="256" spans="1:4" x14ac:dyDescent="0.25">
      <c r="A256" s="96" t="s">
        <v>32</v>
      </c>
      <c r="B256" s="106">
        <f>SUM(B254:B255)</f>
        <v>-1572</v>
      </c>
      <c r="C256" s="162"/>
      <c r="D256" s="163"/>
    </row>
    <row r="257" spans="1:7" x14ac:dyDescent="0.25">
      <c r="A257" s="96"/>
      <c r="B257" s="106"/>
      <c r="C257" s="162"/>
      <c r="D257" s="163"/>
    </row>
    <row r="258" spans="1:7" ht="30" x14ac:dyDescent="0.25">
      <c r="A258" s="114" t="s">
        <v>281</v>
      </c>
      <c r="B258" s="115">
        <v>-540</v>
      </c>
      <c r="C258" s="162">
        <v>2159400300</v>
      </c>
      <c r="D258" s="163" t="s">
        <v>60</v>
      </c>
    </row>
    <row r="259" spans="1:7" x14ac:dyDescent="0.25">
      <c r="A259" s="114"/>
      <c r="B259" s="115"/>
      <c r="C259" s="162"/>
      <c r="D259" s="163"/>
    </row>
    <row r="260" spans="1:7" ht="30" x14ac:dyDescent="0.25">
      <c r="A260" s="114" t="s">
        <v>308</v>
      </c>
      <c r="B260" s="115">
        <v>-3000</v>
      </c>
      <c r="C260" s="162">
        <v>2159400400</v>
      </c>
      <c r="D260" s="163" t="s">
        <v>60</v>
      </c>
    </row>
    <row r="261" spans="1:7" x14ac:dyDescent="0.25">
      <c r="A261" s="114"/>
      <c r="B261" s="115"/>
      <c r="C261" s="162"/>
      <c r="D261" s="163"/>
    </row>
    <row r="262" spans="1:7" ht="30" x14ac:dyDescent="0.25">
      <c r="A262" s="114" t="s">
        <v>319</v>
      </c>
      <c r="B262" s="115">
        <v>-1888</v>
      </c>
      <c r="C262" s="162">
        <v>2159400500</v>
      </c>
      <c r="D262" s="163" t="s">
        <v>60</v>
      </c>
    </row>
    <row r="263" spans="1:7" ht="13.5" customHeight="1" x14ac:dyDescent="0.25">
      <c r="A263" s="104"/>
      <c r="B263" s="107"/>
      <c r="C263" s="162"/>
      <c r="D263" s="163"/>
      <c r="E263" s="84"/>
      <c r="F263" s="84"/>
      <c r="G263" s="84"/>
    </row>
    <row r="264" spans="1:7" s="15" customFormat="1" ht="13.5" customHeight="1" x14ac:dyDescent="0.25">
      <c r="A264" s="96" t="s">
        <v>33</v>
      </c>
      <c r="B264" s="106">
        <f>SUM(B258:B263)</f>
        <v>-5428</v>
      </c>
      <c r="C264" s="162"/>
      <c r="D264" s="163"/>
      <c r="E264" s="87"/>
      <c r="F264" s="87"/>
      <c r="G264" s="87"/>
    </row>
    <row r="265" spans="1:7" ht="18.75" customHeight="1" x14ac:dyDescent="0.25">
      <c r="A265" s="96"/>
      <c r="B265" s="113"/>
      <c r="C265" s="162"/>
      <c r="D265" s="163"/>
    </row>
    <row r="266" spans="1:7" x14ac:dyDescent="0.25">
      <c r="A266" s="116"/>
      <c r="B266" s="95"/>
      <c r="C266" s="162"/>
      <c r="D266" s="163"/>
    </row>
    <row r="267" spans="1:7" x14ac:dyDescent="0.25">
      <c r="A267" s="116"/>
      <c r="B267" s="117"/>
      <c r="C267" s="162"/>
      <c r="D267" s="163"/>
    </row>
    <row r="268" spans="1:7" s="15" customFormat="1" x14ac:dyDescent="0.25">
      <c r="A268" s="100" t="s">
        <v>37</v>
      </c>
      <c r="B268" s="118">
        <f>28000-2000</f>
        <v>26000</v>
      </c>
      <c r="C268" s="162"/>
      <c r="D268" s="163"/>
    </row>
    <row r="269" spans="1:7" x14ac:dyDescent="0.25">
      <c r="A269" s="100" t="s">
        <v>320</v>
      </c>
      <c r="B269" s="118">
        <f>B273+B279+B283+B289+B293+B297+B301+B305+B309+B314+B318+B338</f>
        <v>-26000</v>
      </c>
      <c r="C269" s="162"/>
      <c r="D269" s="163"/>
    </row>
    <row r="270" spans="1:7" x14ac:dyDescent="0.25">
      <c r="A270" s="100" t="s">
        <v>322</v>
      </c>
      <c r="B270" s="118">
        <f>B268+B269</f>
        <v>0</v>
      </c>
      <c r="C270" s="162"/>
      <c r="D270" s="163"/>
    </row>
    <row r="271" spans="1:7" x14ac:dyDescent="0.25">
      <c r="A271" s="103" t="s">
        <v>21</v>
      </c>
      <c r="B271" s="97"/>
      <c r="C271" s="162"/>
      <c r="D271" s="163"/>
    </row>
    <row r="272" spans="1:7" x14ac:dyDescent="0.25">
      <c r="A272" s="124"/>
      <c r="B272" s="105"/>
      <c r="C272" s="162"/>
      <c r="D272" s="163"/>
    </row>
    <row r="273" spans="1:4" x14ac:dyDescent="0.25">
      <c r="A273" s="96" t="s">
        <v>22</v>
      </c>
      <c r="B273" s="106">
        <f>SUM(B272:B272)</f>
        <v>0</v>
      </c>
      <c r="C273" s="162"/>
      <c r="D273" s="163"/>
    </row>
    <row r="274" spans="1:4" x14ac:dyDescent="0.25">
      <c r="A274" s="96"/>
      <c r="B274" s="106"/>
      <c r="C274" s="162"/>
      <c r="D274" s="163"/>
    </row>
    <row r="275" spans="1:4" x14ac:dyDescent="0.25">
      <c r="A275" s="116" t="s">
        <v>77</v>
      </c>
      <c r="B275" s="111">
        <v>-1654</v>
      </c>
      <c r="C275" s="162">
        <v>2159500100</v>
      </c>
      <c r="D275" s="163" t="s">
        <v>60</v>
      </c>
    </row>
    <row r="276" spans="1:4" x14ac:dyDescent="0.25">
      <c r="A276" s="116"/>
      <c r="B276" s="111"/>
      <c r="C276" s="162"/>
      <c r="D276" s="163"/>
    </row>
    <row r="277" spans="1:4" x14ac:dyDescent="0.25">
      <c r="A277" s="116" t="s">
        <v>83</v>
      </c>
      <c r="B277" s="111">
        <v>-3900</v>
      </c>
      <c r="C277" s="162">
        <v>2159500200</v>
      </c>
      <c r="D277" s="163" t="s">
        <v>60</v>
      </c>
    </row>
    <row r="278" spans="1:4" x14ac:dyDescent="0.25">
      <c r="A278" s="104"/>
      <c r="B278" s="107"/>
      <c r="C278" s="162"/>
      <c r="D278" s="163"/>
    </row>
    <row r="279" spans="1:4" x14ac:dyDescent="0.25">
      <c r="A279" s="96" t="s">
        <v>23</v>
      </c>
      <c r="B279" s="106">
        <f>SUM(B275:B278)</f>
        <v>-5554</v>
      </c>
      <c r="C279" s="162"/>
      <c r="D279" s="163"/>
    </row>
    <row r="280" spans="1:4" x14ac:dyDescent="0.25">
      <c r="A280" s="96"/>
      <c r="B280" s="106"/>
      <c r="C280" s="162"/>
      <c r="D280" s="163"/>
    </row>
    <row r="281" spans="1:4" x14ac:dyDescent="0.25">
      <c r="A281" s="116" t="s">
        <v>101</v>
      </c>
      <c r="B281" s="111">
        <v>-696</v>
      </c>
      <c r="C281" s="162">
        <v>2159500300</v>
      </c>
      <c r="D281" s="163" t="s">
        <v>60</v>
      </c>
    </row>
    <row r="282" spans="1:4" x14ac:dyDescent="0.25">
      <c r="A282" s="108"/>
      <c r="B282" s="109"/>
      <c r="C282" s="162"/>
      <c r="D282" s="163"/>
    </row>
    <row r="283" spans="1:4" x14ac:dyDescent="0.25">
      <c r="A283" s="96" t="s">
        <v>24</v>
      </c>
      <c r="B283" s="106">
        <f>SUM(B281:B282)</f>
        <v>-696</v>
      </c>
      <c r="C283" s="162"/>
      <c r="D283" s="163"/>
    </row>
    <row r="284" spans="1:4" ht="14.45" hidden="1" x14ac:dyDescent="0.3">
      <c r="A284" s="110"/>
      <c r="B284" s="111"/>
      <c r="C284" s="162"/>
      <c r="D284" s="163"/>
    </row>
    <row r="285" spans="1:4" ht="14.45" hidden="1" x14ac:dyDescent="0.3">
      <c r="A285" s="166"/>
      <c r="B285" s="111"/>
      <c r="C285" s="162"/>
      <c r="D285" s="163"/>
    </row>
    <row r="286" spans="1:4" ht="14.45" hidden="1" x14ac:dyDescent="0.3">
      <c r="A286" s="166"/>
      <c r="B286" s="111"/>
      <c r="C286" s="162"/>
      <c r="D286" s="163"/>
    </row>
    <row r="287" spans="1:4" ht="14.45" hidden="1" x14ac:dyDescent="0.3">
      <c r="A287" s="166"/>
      <c r="B287" s="111"/>
      <c r="C287" s="162"/>
      <c r="D287" s="163"/>
    </row>
    <row r="288" spans="1:4" ht="14.45" hidden="1" x14ac:dyDescent="0.3">
      <c r="A288" s="104"/>
      <c r="B288" s="107"/>
      <c r="C288" s="162"/>
      <c r="D288" s="163"/>
    </row>
    <row r="289" spans="1:4" ht="14.45" hidden="1" x14ac:dyDescent="0.3">
      <c r="A289" s="96" t="s">
        <v>25</v>
      </c>
      <c r="B289" s="106">
        <f>SUM(B285:B288)</f>
        <v>0</v>
      </c>
      <c r="C289" s="162"/>
      <c r="D289" s="163"/>
    </row>
    <row r="290" spans="1:4" ht="14.45" hidden="1" x14ac:dyDescent="0.3">
      <c r="A290" s="96"/>
      <c r="B290" s="106"/>
      <c r="C290" s="162"/>
      <c r="D290" s="163"/>
    </row>
    <row r="291" spans="1:4" ht="14.45" hidden="1" x14ac:dyDescent="0.3">
      <c r="A291" s="166"/>
      <c r="B291" s="111"/>
      <c r="C291" s="162"/>
      <c r="D291" s="167"/>
    </row>
    <row r="292" spans="1:4" ht="14.45" hidden="1" x14ac:dyDescent="0.3">
      <c r="A292" s="104"/>
      <c r="B292" s="107"/>
      <c r="C292" s="162"/>
      <c r="D292" s="163"/>
    </row>
    <row r="293" spans="1:4" hidden="1" x14ac:dyDescent="0.25">
      <c r="A293" s="96" t="s">
        <v>26</v>
      </c>
      <c r="B293" s="106">
        <f>SUM(B291:B292)</f>
        <v>0</v>
      </c>
      <c r="C293" s="162"/>
      <c r="D293" s="163"/>
    </row>
    <row r="294" spans="1:4" hidden="1" x14ac:dyDescent="0.25">
      <c r="A294" s="110"/>
      <c r="B294" s="111"/>
      <c r="C294" s="162"/>
      <c r="D294" s="163"/>
    </row>
    <row r="295" spans="1:4" hidden="1" x14ac:dyDescent="0.25">
      <c r="A295" s="112"/>
      <c r="B295" s="111"/>
      <c r="C295" s="162"/>
      <c r="D295" s="163"/>
    </row>
    <row r="296" spans="1:4" hidden="1" x14ac:dyDescent="0.25">
      <c r="A296" s="104"/>
      <c r="B296" s="107"/>
      <c r="C296" s="162"/>
      <c r="D296" s="163"/>
    </row>
    <row r="297" spans="1:4" hidden="1" x14ac:dyDescent="0.25">
      <c r="A297" s="96" t="s">
        <v>27</v>
      </c>
      <c r="B297" s="106">
        <f>SUM(B295:B296)</f>
        <v>0</v>
      </c>
      <c r="C297" s="162"/>
      <c r="D297" s="163"/>
    </row>
    <row r="298" spans="1:4" x14ac:dyDescent="0.25">
      <c r="A298" s="96"/>
      <c r="B298" s="106"/>
      <c r="C298" s="162"/>
      <c r="D298" s="163"/>
    </row>
    <row r="299" spans="1:4" ht="30" x14ac:dyDescent="0.25">
      <c r="A299" s="114" t="s">
        <v>171</v>
      </c>
      <c r="B299" s="111">
        <v>-668</v>
      </c>
      <c r="C299" s="162">
        <v>2159500400</v>
      </c>
      <c r="D299" s="163" t="s">
        <v>60</v>
      </c>
    </row>
    <row r="300" spans="1:4" x14ac:dyDescent="0.25">
      <c r="A300" s="108"/>
      <c r="B300" s="109"/>
      <c r="C300" s="162"/>
      <c r="D300" s="163"/>
    </row>
    <row r="301" spans="1:4" x14ac:dyDescent="0.25">
      <c r="A301" s="96" t="s">
        <v>28</v>
      </c>
      <c r="B301" s="106">
        <f>SUM(B299:B300)</f>
        <v>-668</v>
      </c>
      <c r="C301" s="162"/>
      <c r="D301" s="163"/>
    </row>
    <row r="302" spans="1:4" hidden="1" x14ac:dyDescent="0.25">
      <c r="A302" s="96"/>
      <c r="B302" s="106"/>
      <c r="C302" s="162"/>
      <c r="D302" s="163"/>
    </row>
    <row r="303" spans="1:4" hidden="1" x14ac:dyDescent="0.25">
      <c r="A303" s="112"/>
      <c r="B303" s="111"/>
      <c r="C303" s="162"/>
      <c r="D303" s="163"/>
    </row>
    <row r="304" spans="1:4" hidden="1" x14ac:dyDescent="0.25">
      <c r="A304" s="104"/>
      <c r="B304" s="107"/>
      <c r="C304" s="162"/>
      <c r="D304" s="163"/>
    </row>
    <row r="305" spans="1:4" hidden="1" x14ac:dyDescent="0.25">
      <c r="A305" s="96" t="s">
        <v>29</v>
      </c>
      <c r="B305" s="106">
        <f>SUM(B303:B304)</f>
        <v>0</v>
      </c>
      <c r="C305" s="162"/>
      <c r="D305" s="163"/>
    </row>
    <row r="306" spans="1:4" x14ac:dyDescent="0.25">
      <c r="A306" s="96"/>
      <c r="B306" s="113"/>
      <c r="C306" s="162"/>
      <c r="D306" s="163"/>
    </row>
    <row r="307" spans="1:4" x14ac:dyDescent="0.25">
      <c r="A307" s="114" t="s">
        <v>210</v>
      </c>
      <c r="B307" s="115">
        <v>-2943</v>
      </c>
      <c r="C307" s="162">
        <v>2159500500</v>
      </c>
      <c r="D307" s="163" t="s">
        <v>60</v>
      </c>
    </row>
    <row r="308" spans="1:4" x14ac:dyDescent="0.25">
      <c r="A308" s="96"/>
      <c r="B308" s="113"/>
      <c r="C308" s="162"/>
      <c r="D308" s="163"/>
    </row>
    <row r="309" spans="1:4" x14ac:dyDescent="0.25">
      <c r="A309" s="125" t="s">
        <v>30</v>
      </c>
      <c r="B309" s="126">
        <f>SUM(B307:B308)</f>
        <v>-2943</v>
      </c>
      <c r="C309" s="162"/>
      <c r="D309" s="163"/>
    </row>
    <row r="310" spans="1:4" x14ac:dyDescent="0.25">
      <c r="A310" s="96"/>
      <c r="B310" s="113"/>
    </row>
    <row r="311" spans="1:4" x14ac:dyDescent="0.25">
      <c r="A311" s="114" t="s">
        <v>241</v>
      </c>
      <c r="B311" s="111">
        <v>-1032</v>
      </c>
      <c r="C311" s="162">
        <v>2159500600</v>
      </c>
      <c r="D311" s="163" t="s">
        <v>60</v>
      </c>
    </row>
    <row r="312" spans="1:4" x14ac:dyDescent="0.25">
      <c r="A312" s="116"/>
      <c r="B312" s="113"/>
      <c r="C312" s="162"/>
      <c r="D312" s="163"/>
    </row>
    <row r="313" spans="1:4" x14ac:dyDescent="0.25">
      <c r="A313" s="104"/>
      <c r="B313" s="107"/>
      <c r="C313" s="162"/>
      <c r="D313" s="163"/>
    </row>
    <row r="314" spans="1:4" x14ac:dyDescent="0.25">
      <c r="A314" s="96" t="s">
        <v>31</v>
      </c>
      <c r="B314" s="106">
        <f>SUM(B311:B313)</f>
        <v>-1032</v>
      </c>
      <c r="C314" s="162"/>
      <c r="D314" s="163"/>
    </row>
    <row r="315" spans="1:4" hidden="1" x14ac:dyDescent="0.25">
      <c r="A315" s="96"/>
      <c r="B315" s="106"/>
      <c r="C315" s="162"/>
      <c r="D315" s="163"/>
    </row>
    <row r="316" spans="1:4" hidden="1" x14ac:dyDescent="0.25">
      <c r="A316" s="166"/>
      <c r="B316" s="111"/>
      <c r="C316" s="162"/>
      <c r="D316" s="167"/>
    </row>
    <row r="317" spans="1:4" hidden="1" x14ac:dyDescent="0.25">
      <c r="A317" s="104"/>
      <c r="B317" s="107"/>
      <c r="C317" s="162"/>
      <c r="D317" s="163"/>
    </row>
    <row r="318" spans="1:4" hidden="1" x14ac:dyDescent="0.25">
      <c r="A318" s="96" t="s">
        <v>32</v>
      </c>
      <c r="B318" s="106">
        <f>SUM(B316:B317)</f>
        <v>0</v>
      </c>
      <c r="C318" s="162"/>
      <c r="D318" s="163"/>
    </row>
    <row r="319" spans="1:4" x14ac:dyDescent="0.25">
      <c r="A319" s="96"/>
      <c r="B319" s="106"/>
      <c r="C319" s="162"/>
      <c r="D319" s="163"/>
    </row>
    <row r="320" spans="1:4" ht="30" x14ac:dyDescent="0.25">
      <c r="A320" s="114" t="s">
        <v>282</v>
      </c>
      <c r="B320" s="111">
        <v>-600</v>
      </c>
      <c r="C320" s="162">
        <v>2159500700</v>
      </c>
      <c r="D320" s="163" t="s">
        <v>60</v>
      </c>
    </row>
    <row r="321" spans="1:4" x14ac:dyDescent="0.25">
      <c r="A321" s="166"/>
      <c r="B321" s="111"/>
      <c r="C321" s="162"/>
      <c r="D321" s="167"/>
    </row>
    <row r="322" spans="1:4" x14ac:dyDescent="0.25">
      <c r="A322" s="114" t="s">
        <v>290</v>
      </c>
      <c r="B322" s="111">
        <v>-4066</v>
      </c>
      <c r="C322" s="162">
        <v>2159500800</v>
      </c>
      <c r="D322" s="163" t="s">
        <v>60</v>
      </c>
    </row>
    <row r="323" spans="1:4" x14ac:dyDescent="0.25">
      <c r="A323" s="166"/>
      <c r="B323" s="111"/>
      <c r="C323" s="162"/>
      <c r="D323" s="167"/>
    </row>
    <row r="324" spans="1:4" x14ac:dyDescent="0.25">
      <c r="A324" s="114" t="s">
        <v>298</v>
      </c>
      <c r="B324" s="111">
        <v>-1068</v>
      </c>
      <c r="C324" s="162">
        <v>2159500900</v>
      </c>
      <c r="D324" s="163" t="s">
        <v>60</v>
      </c>
    </row>
    <row r="325" spans="1:4" x14ac:dyDescent="0.25">
      <c r="A325" s="114"/>
      <c r="B325" s="111"/>
      <c r="C325" s="162"/>
      <c r="D325" s="163"/>
    </row>
    <row r="326" spans="1:4" x14ac:dyDescent="0.25">
      <c r="A326" s="114" t="s">
        <v>301</v>
      </c>
      <c r="B326" s="111">
        <v>-1134</v>
      </c>
      <c r="C326" s="162">
        <v>2159501000</v>
      </c>
      <c r="D326" s="163" t="s">
        <v>60</v>
      </c>
    </row>
    <row r="327" spans="1:4" x14ac:dyDescent="0.25">
      <c r="A327" s="114"/>
      <c r="B327" s="111"/>
      <c r="C327" s="162"/>
      <c r="D327" s="163"/>
    </row>
    <row r="328" spans="1:4" x14ac:dyDescent="0.25">
      <c r="A328" s="114" t="s">
        <v>302</v>
      </c>
      <c r="B328" s="111">
        <v>-827</v>
      </c>
      <c r="C328" s="162">
        <v>2159501100</v>
      </c>
      <c r="D328" s="163" t="s">
        <v>60</v>
      </c>
    </row>
    <row r="329" spans="1:4" x14ac:dyDescent="0.25">
      <c r="A329" s="114"/>
      <c r="B329" s="111"/>
      <c r="C329" s="162"/>
      <c r="D329" s="163"/>
    </row>
    <row r="330" spans="1:4" x14ac:dyDescent="0.25">
      <c r="A330" s="114" t="s">
        <v>306</v>
      </c>
      <c r="B330" s="111">
        <v>-826</v>
      </c>
      <c r="C330" s="162">
        <v>2159501200</v>
      </c>
      <c r="D330" s="163" t="s">
        <v>60</v>
      </c>
    </row>
    <row r="331" spans="1:4" x14ac:dyDescent="0.25">
      <c r="A331" s="114"/>
      <c r="B331" s="111"/>
      <c r="C331" s="162"/>
      <c r="D331" s="163"/>
    </row>
    <row r="332" spans="1:4" x14ac:dyDescent="0.25">
      <c r="A332" s="114" t="s">
        <v>307</v>
      </c>
      <c r="B332" s="111">
        <v>-807</v>
      </c>
      <c r="C332" s="162">
        <v>2159501300</v>
      </c>
      <c r="D332" s="163" t="s">
        <v>60</v>
      </c>
    </row>
    <row r="333" spans="1:4" x14ac:dyDescent="0.25">
      <c r="A333" s="114"/>
      <c r="B333" s="111"/>
      <c r="C333" s="162"/>
      <c r="D333" s="163"/>
    </row>
    <row r="334" spans="1:4" x14ac:dyDescent="0.25">
      <c r="A334" s="114" t="s">
        <v>309</v>
      </c>
      <c r="B334" s="111">
        <v>-2876</v>
      </c>
      <c r="C334" s="162">
        <v>2159501400</v>
      </c>
      <c r="D334" s="163" t="s">
        <v>60</v>
      </c>
    </row>
    <row r="335" spans="1:4" x14ac:dyDescent="0.25">
      <c r="A335" s="114"/>
      <c r="B335" s="111"/>
      <c r="C335" s="162"/>
      <c r="D335" s="163"/>
    </row>
    <row r="336" spans="1:4" x14ac:dyDescent="0.25">
      <c r="A336" s="114" t="s">
        <v>310</v>
      </c>
      <c r="B336" s="111">
        <v>-2903</v>
      </c>
      <c r="C336" s="162">
        <v>2159501500</v>
      </c>
      <c r="D336" s="163" t="s">
        <v>60</v>
      </c>
    </row>
    <row r="337" spans="1:7" ht="13.5" customHeight="1" x14ac:dyDescent="0.25">
      <c r="A337" s="104"/>
      <c r="B337" s="107"/>
      <c r="C337" s="162"/>
      <c r="D337" s="163"/>
      <c r="E337" s="84"/>
      <c r="F337" s="84"/>
      <c r="G337" s="84"/>
    </row>
    <row r="338" spans="1:7" s="15" customFormat="1" ht="13.5" customHeight="1" x14ac:dyDescent="0.25">
      <c r="A338" s="96" t="s">
        <v>33</v>
      </c>
      <c r="B338" s="106">
        <f>SUM(B320:B337)</f>
        <v>-15107</v>
      </c>
      <c r="C338" s="162"/>
      <c r="D338" s="163"/>
      <c r="E338" s="87"/>
      <c r="F338" s="87"/>
      <c r="G338" s="87"/>
    </row>
    <row r="339" spans="1:7" x14ac:dyDescent="0.25">
      <c r="A339" s="110"/>
      <c r="B339" s="121"/>
      <c r="C339" s="162"/>
      <c r="D339" s="163"/>
    </row>
    <row r="340" spans="1:7" x14ac:dyDescent="0.25">
      <c r="A340" s="116"/>
      <c r="B340" s="117"/>
      <c r="C340" s="162"/>
      <c r="D340" s="163"/>
    </row>
    <row r="341" spans="1:7" s="15" customFormat="1" x14ac:dyDescent="0.25">
      <c r="A341" s="100" t="s">
        <v>39</v>
      </c>
      <c r="B341" s="118">
        <f>28000-4380-5000</f>
        <v>18620</v>
      </c>
      <c r="C341" s="162"/>
      <c r="D341" s="163"/>
    </row>
    <row r="342" spans="1:7" x14ac:dyDescent="0.25">
      <c r="A342" s="100" t="s">
        <v>320</v>
      </c>
      <c r="B342" s="118">
        <f>B346+B349+B355+B359+B365+B371+B378+B386+B400+B408+B413+B423</f>
        <v>-18472</v>
      </c>
      <c r="C342" s="162"/>
      <c r="D342" s="163"/>
    </row>
    <row r="343" spans="1:7" x14ac:dyDescent="0.25">
      <c r="A343" s="100" t="s">
        <v>322</v>
      </c>
      <c r="B343" s="101">
        <f>+B341+B342</f>
        <v>148</v>
      </c>
      <c r="C343" s="162"/>
      <c r="D343" s="163"/>
    </row>
    <row r="344" spans="1:7" x14ac:dyDescent="0.25">
      <c r="A344" s="103" t="s">
        <v>21</v>
      </c>
      <c r="B344" s="97"/>
      <c r="C344" s="162"/>
      <c r="D344" s="163"/>
    </row>
    <row r="345" spans="1:7" hidden="1" x14ac:dyDescent="0.25">
      <c r="A345" s="104"/>
      <c r="B345" s="105"/>
      <c r="C345" s="162"/>
      <c r="D345" s="163"/>
    </row>
    <row r="346" spans="1:7" hidden="1" x14ac:dyDescent="0.25">
      <c r="A346" s="96" t="s">
        <v>22</v>
      </c>
      <c r="B346" s="106">
        <f>SUM(B345:B345)</f>
        <v>0</v>
      </c>
      <c r="C346" s="162"/>
      <c r="D346" s="163"/>
    </row>
    <row r="347" spans="1:7" ht="30" x14ac:dyDescent="0.25">
      <c r="A347" s="114" t="s">
        <v>81</v>
      </c>
      <c r="B347" s="111">
        <v>-800</v>
      </c>
      <c r="C347" s="162">
        <v>2159600100</v>
      </c>
      <c r="D347" s="163" t="s">
        <v>60</v>
      </c>
    </row>
    <row r="348" spans="1:7" x14ac:dyDescent="0.25">
      <c r="A348" s="110"/>
      <c r="B348" s="111"/>
      <c r="C348" s="162"/>
      <c r="D348" s="163"/>
    </row>
    <row r="349" spans="1:7" s="15" customFormat="1" x14ac:dyDescent="0.25">
      <c r="A349" s="96" t="s">
        <v>23</v>
      </c>
      <c r="B349" s="106">
        <f>SUM(B347:B348)</f>
        <v>-800</v>
      </c>
      <c r="C349" s="162"/>
      <c r="D349" s="163"/>
    </row>
    <row r="350" spans="1:7" x14ac:dyDescent="0.25">
      <c r="A350" s="110"/>
      <c r="B350" s="111"/>
      <c r="C350" s="162"/>
      <c r="D350" s="163"/>
    </row>
    <row r="351" spans="1:7" ht="30" x14ac:dyDescent="0.25">
      <c r="A351" s="114" t="s">
        <v>96</v>
      </c>
      <c r="B351" s="111">
        <v>-1440</v>
      </c>
      <c r="C351" s="162">
        <v>2159600200</v>
      </c>
      <c r="D351" s="163" t="s">
        <v>60</v>
      </c>
    </row>
    <row r="352" spans="1:7" x14ac:dyDescent="0.25">
      <c r="A352" s="110"/>
      <c r="B352" s="111"/>
      <c r="C352" s="162"/>
      <c r="D352" s="163"/>
    </row>
    <row r="353" spans="1:4" x14ac:dyDescent="0.25">
      <c r="A353" s="166"/>
      <c r="B353" s="111"/>
      <c r="C353" s="162"/>
      <c r="D353" s="167"/>
    </row>
    <row r="354" spans="1:4" x14ac:dyDescent="0.25">
      <c r="A354" s="104"/>
      <c r="B354" s="107"/>
      <c r="C354" s="162"/>
      <c r="D354" s="163"/>
    </row>
    <row r="355" spans="1:4" s="15" customFormat="1" x14ac:dyDescent="0.25">
      <c r="A355" s="96" t="s">
        <v>24</v>
      </c>
      <c r="B355" s="106">
        <f>SUM(B351:B354)</f>
        <v>-1440</v>
      </c>
      <c r="C355" s="162"/>
      <c r="D355" s="163"/>
    </row>
    <row r="356" spans="1:4" hidden="1" x14ac:dyDescent="0.25">
      <c r="A356" s="110"/>
      <c r="B356" s="111"/>
      <c r="C356" s="162"/>
      <c r="D356" s="163"/>
    </row>
    <row r="357" spans="1:4" hidden="1" x14ac:dyDescent="0.25">
      <c r="A357" s="166"/>
      <c r="B357" s="111"/>
      <c r="C357" s="162"/>
      <c r="D357" s="167"/>
    </row>
    <row r="358" spans="1:4" hidden="1" x14ac:dyDescent="0.25">
      <c r="A358" s="104"/>
      <c r="B358" s="107"/>
      <c r="C358" s="162"/>
      <c r="D358" s="163"/>
    </row>
    <row r="359" spans="1:4" s="15" customFormat="1" hidden="1" x14ac:dyDescent="0.25">
      <c r="A359" s="96" t="s">
        <v>25</v>
      </c>
      <c r="B359" s="106">
        <f>SUM(B357:B358)</f>
        <v>0</v>
      </c>
      <c r="C359" s="162"/>
      <c r="D359" s="163"/>
    </row>
    <row r="360" spans="1:4" ht="14.45" hidden="1" x14ac:dyDescent="0.3">
      <c r="A360" s="110"/>
      <c r="B360" s="111"/>
      <c r="C360" s="162"/>
      <c r="D360" s="163"/>
    </row>
    <row r="361" spans="1:4" hidden="1" x14ac:dyDescent="0.25">
      <c r="A361" s="166"/>
      <c r="B361" s="111"/>
      <c r="C361" s="162"/>
      <c r="D361" s="167"/>
    </row>
    <row r="362" spans="1:4" hidden="1" x14ac:dyDescent="0.25">
      <c r="A362" s="110"/>
      <c r="B362" s="111"/>
      <c r="C362" s="162"/>
      <c r="D362" s="163"/>
    </row>
    <row r="363" spans="1:4" hidden="1" x14ac:dyDescent="0.25">
      <c r="A363" s="166"/>
      <c r="B363" s="111"/>
      <c r="C363" s="162"/>
      <c r="D363" s="167"/>
    </row>
    <row r="364" spans="1:4" hidden="1" x14ac:dyDescent="0.25">
      <c r="A364" s="104"/>
      <c r="B364" s="107"/>
      <c r="C364" s="162"/>
      <c r="D364" s="163"/>
    </row>
    <row r="365" spans="1:4" s="15" customFormat="1" hidden="1" x14ac:dyDescent="0.25">
      <c r="A365" s="96" t="s">
        <v>26</v>
      </c>
      <c r="B365" s="106">
        <f>SUM(B361:B364)</f>
        <v>0</v>
      </c>
      <c r="C365" s="162"/>
      <c r="D365" s="163"/>
    </row>
    <row r="366" spans="1:4" x14ac:dyDescent="0.25">
      <c r="A366" s="110"/>
      <c r="B366" s="111"/>
      <c r="C366" s="162"/>
      <c r="D366" s="163"/>
    </row>
    <row r="367" spans="1:4" ht="30" x14ac:dyDescent="0.25">
      <c r="A367" s="114" t="s">
        <v>144</v>
      </c>
      <c r="B367" s="111">
        <v>-1176</v>
      </c>
      <c r="C367" s="162">
        <v>2159600300</v>
      </c>
      <c r="D367" s="163" t="s">
        <v>60</v>
      </c>
    </row>
    <row r="368" spans="1:4" x14ac:dyDescent="0.25">
      <c r="A368" s="110"/>
      <c r="B368" s="111"/>
      <c r="C368" s="162"/>
      <c r="D368" s="163"/>
    </row>
    <row r="369" spans="1:4" x14ac:dyDescent="0.25">
      <c r="A369" s="114" t="s">
        <v>165</v>
      </c>
      <c r="B369" s="111">
        <v>-780</v>
      </c>
      <c r="C369" s="162">
        <v>2159600400</v>
      </c>
      <c r="D369" s="163" t="s">
        <v>60</v>
      </c>
    </row>
    <row r="370" spans="1:4" ht="15.75" customHeight="1" x14ac:dyDescent="0.25">
      <c r="A370" s="110"/>
      <c r="B370" s="111"/>
      <c r="C370" s="162"/>
      <c r="D370" s="163"/>
    </row>
    <row r="371" spans="1:4" s="15" customFormat="1" x14ac:dyDescent="0.25">
      <c r="A371" s="96" t="s">
        <v>27</v>
      </c>
      <c r="B371" s="106">
        <f>SUM(B367:B370)</f>
        <v>-1956</v>
      </c>
      <c r="C371" s="162"/>
      <c r="D371" s="163"/>
    </row>
    <row r="372" spans="1:4" s="15" customFormat="1" x14ac:dyDescent="0.25">
      <c r="A372" s="96"/>
      <c r="B372" s="106"/>
      <c r="C372" s="162"/>
      <c r="D372" s="163"/>
    </row>
    <row r="373" spans="1:4" s="15" customFormat="1" ht="30" x14ac:dyDescent="0.25">
      <c r="A373" s="114" t="s">
        <v>172</v>
      </c>
      <c r="B373" s="111">
        <v>-170</v>
      </c>
      <c r="C373" s="162">
        <v>2159600500</v>
      </c>
      <c r="D373" s="163" t="s">
        <v>60</v>
      </c>
    </row>
    <row r="374" spans="1:4" s="15" customFormat="1" x14ac:dyDescent="0.25">
      <c r="A374" s="112"/>
      <c r="B374" s="111"/>
      <c r="C374" s="162"/>
      <c r="D374" s="163"/>
    </row>
    <row r="375" spans="1:4" s="15" customFormat="1" x14ac:dyDescent="0.25">
      <c r="A375" s="112" t="s">
        <v>289</v>
      </c>
      <c r="B375" s="111">
        <v>-1729</v>
      </c>
      <c r="C375" s="162">
        <v>2159600600</v>
      </c>
      <c r="D375" s="163" t="s">
        <v>73</v>
      </c>
    </row>
    <row r="376" spans="1:4" x14ac:dyDescent="0.25">
      <c r="A376" s="166"/>
      <c r="B376" s="111"/>
      <c r="C376" s="162"/>
      <c r="D376" s="163"/>
    </row>
    <row r="377" spans="1:4" x14ac:dyDescent="0.25">
      <c r="A377" s="194"/>
      <c r="B377" s="107"/>
      <c r="C377" s="162"/>
      <c r="D377" s="163"/>
    </row>
    <row r="378" spans="1:4" x14ac:dyDescent="0.25">
      <c r="A378" s="96" t="s">
        <v>28</v>
      </c>
      <c r="B378" s="106">
        <f>SUM(B373:B376)</f>
        <v>-1899</v>
      </c>
      <c r="C378" s="162"/>
      <c r="D378" s="163"/>
    </row>
    <row r="379" spans="1:4" hidden="1" x14ac:dyDescent="0.25">
      <c r="A379" s="96"/>
      <c r="B379" s="106"/>
      <c r="C379" s="162"/>
      <c r="D379" s="163"/>
    </row>
    <row r="380" spans="1:4" hidden="1" x14ac:dyDescent="0.25">
      <c r="A380" s="166"/>
      <c r="B380" s="111"/>
      <c r="C380" s="162"/>
      <c r="D380" s="167"/>
    </row>
    <row r="381" spans="1:4" hidden="1" x14ac:dyDescent="0.25">
      <c r="A381" s="112"/>
      <c r="B381" s="111"/>
      <c r="C381" s="162"/>
      <c r="D381" s="163"/>
    </row>
    <row r="382" spans="1:4" s="12" customFormat="1" hidden="1" x14ac:dyDescent="0.25">
      <c r="A382" s="112"/>
      <c r="B382" s="111"/>
      <c r="C382" s="162"/>
      <c r="D382" s="163"/>
    </row>
    <row r="383" spans="1:4" s="12" customFormat="1" ht="14.45" hidden="1" x14ac:dyDescent="0.3">
      <c r="A383" s="112"/>
      <c r="B383" s="111"/>
      <c r="C383" s="162"/>
      <c r="D383" s="163"/>
    </row>
    <row r="384" spans="1:4" s="12" customFormat="1" ht="14.45" hidden="1" x14ac:dyDescent="0.3">
      <c r="A384" s="112"/>
      <c r="B384" s="111"/>
      <c r="C384" s="162"/>
      <c r="D384" s="163"/>
    </row>
    <row r="385" spans="1:4" ht="14.45" hidden="1" x14ac:dyDescent="0.3">
      <c r="A385" s="104"/>
      <c r="B385" s="107"/>
      <c r="C385" s="162"/>
      <c r="D385" s="163"/>
    </row>
    <row r="386" spans="1:4" ht="14.45" hidden="1" x14ac:dyDescent="0.3">
      <c r="A386" s="96" t="s">
        <v>29</v>
      </c>
      <c r="B386" s="106">
        <f>SUM(B379:B385)</f>
        <v>0</v>
      </c>
      <c r="C386" s="162"/>
      <c r="D386" s="163"/>
    </row>
    <row r="387" spans="1:4" ht="14.45" hidden="1" x14ac:dyDescent="0.3">
      <c r="A387" s="96"/>
      <c r="B387" s="106"/>
      <c r="C387" s="162"/>
      <c r="D387" s="163"/>
    </row>
    <row r="388" spans="1:4" ht="14.45" hidden="1" x14ac:dyDescent="0.3">
      <c r="A388" s="166"/>
      <c r="B388" s="111"/>
      <c r="C388" s="162"/>
      <c r="D388" s="167"/>
    </row>
    <row r="389" spans="1:4" hidden="1" x14ac:dyDescent="0.25">
      <c r="A389" s="112"/>
      <c r="B389" s="111"/>
      <c r="C389" s="162"/>
      <c r="D389" s="163"/>
    </row>
    <row r="390" spans="1:4" hidden="1" x14ac:dyDescent="0.25">
      <c r="A390" s="166"/>
      <c r="B390" s="111"/>
      <c r="C390" s="162"/>
      <c r="D390" s="167"/>
    </row>
    <row r="391" spans="1:4" hidden="1" x14ac:dyDescent="0.25">
      <c r="A391" s="166"/>
      <c r="B391" s="111"/>
      <c r="C391" s="162"/>
      <c r="D391" s="167"/>
    </row>
    <row r="392" spans="1:4" hidden="1" x14ac:dyDescent="0.25">
      <c r="A392" s="166"/>
      <c r="B392" s="111"/>
      <c r="C392" s="162"/>
      <c r="D392" s="167"/>
    </row>
    <row r="393" spans="1:4" hidden="1" x14ac:dyDescent="0.25">
      <c r="A393" s="166"/>
      <c r="B393" s="111"/>
      <c r="C393" s="162"/>
      <c r="D393" s="167"/>
    </row>
    <row r="394" spans="1:4" hidden="1" x14ac:dyDescent="0.25">
      <c r="A394" s="166"/>
      <c r="B394" s="111"/>
      <c r="C394" s="162"/>
      <c r="D394" s="167"/>
    </row>
    <row r="395" spans="1:4" hidden="1" x14ac:dyDescent="0.25">
      <c r="A395" s="166"/>
      <c r="B395" s="111"/>
      <c r="C395" s="162"/>
      <c r="D395" s="167"/>
    </row>
    <row r="396" spans="1:4" hidden="1" x14ac:dyDescent="0.25">
      <c r="A396" s="166"/>
      <c r="B396" s="111"/>
      <c r="C396" s="162"/>
      <c r="D396" s="167"/>
    </row>
    <row r="397" spans="1:4" hidden="1" x14ac:dyDescent="0.25">
      <c r="A397" s="166"/>
      <c r="B397" s="111"/>
      <c r="C397" s="162"/>
      <c r="D397" s="167"/>
    </row>
    <row r="398" spans="1:4" hidden="1" x14ac:dyDescent="0.25">
      <c r="A398" s="166"/>
      <c r="B398" s="111"/>
      <c r="C398" s="162"/>
      <c r="D398" s="167"/>
    </row>
    <row r="399" spans="1:4" hidden="1" x14ac:dyDescent="0.25">
      <c r="A399" s="96"/>
      <c r="B399" s="106"/>
      <c r="C399" s="162"/>
      <c r="D399" s="163"/>
    </row>
    <row r="400" spans="1:4" hidden="1" x14ac:dyDescent="0.25">
      <c r="A400" s="125" t="s">
        <v>30</v>
      </c>
      <c r="B400" s="127">
        <f>SUM(B388:B399)</f>
        <v>0</v>
      </c>
      <c r="C400" s="162"/>
      <c r="D400" s="163"/>
    </row>
    <row r="401" spans="1:4" x14ac:dyDescent="0.25">
      <c r="A401" s="96"/>
      <c r="B401" s="106"/>
      <c r="C401" s="162"/>
      <c r="D401" s="163"/>
    </row>
    <row r="402" spans="1:4" ht="30" x14ac:dyDescent="0.25">
      <c r="A402" s="112" t="s">
        <v>288</v>
      </c>
      <c r="B402" s="128">
        <v>-2168</v>
      </c>
      <c r="C402" s="162">
        <v>2159600700</v>
      </c>
      <c r="D402" s="163" t="s">
        <v>60</v>
      </c>
    </row>
    <row r="404" spans="1:4" x14ac:dyDescent="0.25">
      <c r="A404" s="112" t="s">
        <v>287</v>
      </c>
      <c r="B404" s="128">
        <v>-2330</v>
      </c>
      <c r="C404" s="162">
        <v>2159600800</v>
      </c>
      <c r="D404" s="163" t="s">
        <v>60</v>
      </c>
    </row>
    <row r="405" spans="1:4" x14ac:dyDescent="0.25">
      <c r="A405" s="112"/>
      <c r="C405" s="162"/>
      <c r="D405" s="163"/>
    </row>
    <row r="406" spans="1:4" x14ac:dyDescent="0.25">
      <c r="A406" s="112" t="s">
        <v>286</v>
      </c>
      <c r="B406" s="111">
        <v>-1481</v>
      </c>
      <c r="C406" s="162">
        <v>2159600900</v>
      </c>
      <c r="D406" s="163" t="s">
        <v>60</v>
      </c>
    </row>
    <row r="407" spans="1:4" x14ac:dyDescent="0.25">
      <c r="A407" s="104"/>
      <c r="B407" s="107"/>
      <c r="C407" s="162"/>
      <c r="D407" s="163"/>
    </row>
    <row r="408" spans="1:4" x14ac:dyDescent="0.25">
      <c r="A408" s="96" t="s">
        <v>31</v>
      </c>
      <c r="B408" s="106">
        <f>SUM(B402:B407)</f>
        <v>-5979</v>
      </c>
      <c r="C408" s="162"/>
      <c r="D408" s="163"/>
    </row>
    <row r="409" spans="1:4" x14ac:dyDescent="0.25">
      <c r="A409" s="96"/>
      <c r="B409" s="106"/>
      <c r="C409" s="162"/>
      <c r="D409" s="163"/>
    </row>
    <row r="410" spans="1:4" x14ac:dyDescent="0.25">
      <c r="A410" s="112" t="s">
        <v>285</v>
      </c>
      <c r="B410" s="111">
        <v>-714</v>
      </c>
      <c r="C410" s="162">
        <v>2159601000</v>
      </c>
      <c r="D410" s="163" t="s">
        <v>60</v>
      </c>
    </row>
    <row r="411" spans="1:4" x14ac:dyDescent="0.25">
      <c r="A411" s="112"/>
      <c r="B411" s="111"/>
      <c r="C411" s="162"/>
      <c r="D411" s="163"/>
    </row>
    <row r="412" spans="1:4" x14ac:dyDescent="0.25">
      <c r="A412" s="104"/>
      <c r="B412" s="107"/>
      <c r="C412" s="162"/>
      <c r="D412" s="163"/>
    </row>
    <row r="413" spans="1:4" x14ac:dyDescent="0.25">
      <c r="A413" s="96" t="s">
        <v>32</v>
      </c>
      <c r="B413" s="106">
        <f>SUM(B410:B412)</f>
        <v>-714</v>
      </c>
      <c r="C413" s="162"/>
      <c r="D413" s="163"/>
    </row>
    <row r="414" spans="1:4" x14ac:dyDescent="0.25">
      <c r="A414" s="96"/>
      <c r="B414" s="106"/>
      <c r="C414" s="162"/>
      <c r="D414" s="163"/>
    </row>
    <row r="415" spans="1:4" x14ac:dyDescent="0.25">
      <c r="A415" s="112" t="s">
        <v>284</v>
      </c>
      <c r="B415" s="111">
        <v>-1430</v>
      </c>
      <c r="C415" s="162">
        <v>2159601100</v>
      </c>
      <c r="D415" s="163" t="s">
        <v>60</v>
      </c>
    </row>
    <row r="416" spans="1:4" x14ac:dyDescent="0.25">
      <c r="A416" s="166"/>
      <c r="B416" s="111"/>
      <c r="C416" s="162"/>
      <c r="D416" s="167"/>
    </row>
    <row r="417" spans="1:7" ht="30" x14ac:dyDescent="0.25">
      <c r="A417" s="112" t="s">
        <v>313</v>
      </c>
      <c r="B417" s="111">
        <v>-1000</v>
      </c>
      <c r="C417" s="162">
        <v>2159601200</v>
      </c>
      <c r="D417" s="163" t="s">
        <v>60</v>
      </c>
    </row>
    <row r="418" spans="1:7" x14ac:dyDescent="0.25">
      <c r="A418" s="166"/>
      <c r="B418" s="111"/>
      <c r="C418" s="162"/>
      <c r="D418" s="167"/>
    </row>
    <row r="419" spans="1:7" x14ac:dyDescent="0.25">
      <c r="A419" s="112" t="s">
        <v>314</v>
      </c>
      <c r="B419" s="111">
        <v>-1254</v>
      </c>
      <c r="C419" s="162">
        <v>2159601300</v>
      </c>
      <c r="D419" s="163" t="s">
        <v>60</v>
      </c>
    </row>
    <row r="420" spans="1:7" x14ac:dyDescent="0.25">
      <c r="A420" s="112"/>
      <c r="B420" s="111"/>
      <c r="C420" s="162"/>
      <c r="D420" s="167"/>
    </row>
    <row r="421" spans="1:7" ht="30" x14ac:dyDescent="0.25">
      <c r="A421" s="112" t="s">
        <v>315</v>
      </c>
      <c r="B421" s="111">
        <v>-2000</v>
      </c>
      <c r="C421" s="162">
        <v>2159601400</v>
      </c>
      <c r="D421" s="163" t="s">
        <v>60</v>
      </c>
    </row>
    <row r="422" spans="1:7" ht="13.5" customHeight="1" x14ac:dyDescent="0.25">
      <c r="A422" s="104"/>
      <c r="B422" s="107"/>
      <c r="C422" s="162"/>
      <c r="D422" s="163"/>
      <c r="E422" s="84"/>
      <c r="F422" s="84"/>
      <c r="G422" s="84"/>
    </row>
    <row r="423" spans="1:7" s="15" customFormat="1" ht="13.5" customHeight="1" x14ac:dyDescent="0.25">
      <c r="A423" s="96" t="s">
        <v>33</v>
      </c>
      <c r="B423" s="106">
        <f>SUM(B415:B422)</f>
        <v>-5684</v>
      </c>
      <c r="C423" s="162"/>
      <c r="D423" s="163"/>
      <c r="E423" s="87"/>
      <c r="F423" s="87"/>
      <c r="G423" s="87"/>
    </row>
    <row r="424" spans="1:7" x14ac:dyDescent="0.25">
      <c r="A424" s="110"/>
      <c r="B424" s="111"/>
      <c r="C424" s="162"/>
      <c r="D424" s="163"/>
    </row>
    <row r="425" spans="1:7" x14ac:dyDescent="0.25">
      <c r="A425" s="116"/>
      <c r="B425" s="95"/>
      <c r="C425" s="162"/>
      <c r="D425" s="163"/>
    </row>
    <row r="426" spans="1:7" x14ac:dyDescent="0.25">
      <c r="A426" s="116"/>
      <c r="B426" s="117"/>
      <c r="C426" s="162"/>
      <c r="D426" s="163"/>
    </row>
    <row r="427" spans="1:7" s="15" customFormat="1" x14ac:dyDescent="0.25">
      <c r="A427" s="100" t="s">
        <v>40</v>
      </c>
      <c r="B427" s="118">
        <f>12520-2520-5000</f>
        <v>5000</v>
      </c>
      <c r="C427" s="162"/>
      <c r="D427" s="163"/>
    </row>
    <row r="428" spans="1:7" x14ac:dyDescent="0.25">
      <c r="A428" s="100" t="s">
        <v>320</v>
      </c>
      <c r="B428" s="118">
        <f>B432+B434+B436+B440+B444+B450+B452+B454+B460+B464+B468+B474</f>
        <v>-5000</v>
      </c>
      <c r="C428" s="162"/>
      <c r="D428" s="163"/>
    </row>
    <row r="429" spans="1:7" x14ac:dyDescent="0.25">
      <c r="A429" s="100" t="s">
        <v>322</v>
      </c>
      <c r="B429" s="101">
        <f>+B427+B428</f>
        <v>0</v>
      </c>
      <c r="C429" s="162"/>
      <c r="D429" s="163"/>
    </row>
    <row r="430" spans="1:7" x14ac:dyDescent="0.25">
      <c r="A430" s="103" t="s">
        <v>21</v>
      </c>
      <c r="B430" s="97"/>
      <c r="C430" s="162"/>
      <c r="D430" s="163"/>
    </row>
    <row r="431" spans="1:7" hidden="1" x14ac:dyDescent="0.25">
      <c r="A431" s="104"/>
      <c r="B431" s="105"/>
      <c r="C431" s="162"/>
      <c r="D431" s="163"/>
    </row>
    <row r="432" spans="1:7" hidden="1" x14ac:dyDescent="0.25">
      <c r="A432" s="96" t="s">
        <v>22</v>
      </c>
      <c r="B432" s="106">
        <f>SUM(B431:B431)</f>
        <v>0</v>
      </c>
      <c r="C432" s="162"/>
      <c r="D432" s="163"/>
    </row>
    <row r="433" spans="1:4" hidden="1" x14ac:dyDescent="0.25">
      <c r="A433" s="104"/>
      <c r="B433" s="107"/>
      <c r="C433" s="162"/>
      <c r="D433" s="163"/>
    </row>
    <row r="434" spans="1:4" hidden="1" x14ac:dyDescent="0.25">
      <c r="A434" s="96" t="s">
        <v>23</v>
      </c>
      <c r="B434" s="106">
        <f>SUM(B433:B433)</f>
        <v>0</v>
      </c>
      <c r="C434" s="162"/>
      <c r="D434" s="163"/>
    </row>
    <row r="435" spans="1:4" ht="14.45" hidden="1" x14ac:dyDescent="0.3">
      <c r="A435" s="104"/>
      <c r="B435" s="107"/>
      <c r="C435" s="162"/>
      <c r="D435" s="163"/>
    </row>
    <row r="436" spans="1:4" ht="14.45" hidden="1" x14ac:dyDescent="0.3">
      <c r="A436" s="96" t="s">
        <v>24</v>
      </c>
      <c r="B436" s="106">
        <f>SUM(B435:B435)</f>
        <v>0</v>
      </c>
      <c r="C436" s="162"/>
      <c r="D436" s="163"/>
    </row>
    <row r="437" spans="1:4" ht="14.45" hidden="1" x14ac:dyDescent="0.3">
      <c r="A437" s="110"/>
      <c r="B437" s="111"/>
      <c r="C437" s="162"/>
      <c r="D437" s="163"/>
    </row>
    <row r="438" spans="1:4" ht="14.45" hidden="1" x14ac:dyDescent="0.3">
      <c r="A438" s="112"/>
      <c r="B438" s="111"/>
      <c r="C438" s="162"/>
      <c r="D438" s="163"/>
    </row>
    <row r="439" spans="1:4" ht="14.45" hidden="1" x14ac:dyDescent="0.3">
      <c r="A439" s="104"/>
      <c r="B439" s="107"/>
      <c r="C439" s="162"/>
      <c r="D439" s="163"/>
    </row>
    <row r="440" spans="1:4" ht="14.45" hidden="1" x14ac:dyDescent="0.3">
      <c r="A440" s="96" t="s">
        <v>25</v>
      </c>
      <c r="B440" s="106">
        <f>SUM(B438:B439)</f>
        <v>0</v>
      </c>
      <c r="C440" s="162"/>
      <c r="D440" s="163"/>
    </row>
    <row r="441" spans="1:4" ht="14.45" hidden="1" x14ac:dyDescent="0.3">
      <c r="A441" s="110"/>
      <c r="B441" s="111"/>
      <c r="C441" s="162"/>
      <c r="D441" s="163"/>
    </row>
    <row r="442" spans="1:4" ht="14.45" hidden="1" x14ac:dyDescent="0.3">
      <c r="A442" s="112"/>
      <c r="B442" s="111"/>
      <c r="C442" s="162"/>
      <c r="D442" s="163"/>
    </row>
    <row r="443" spans="1:4" hidden="1" x14ac:dyDescent="0.25">
      <c r="A443" s="104"/>
      <c r="B443" s="107"/>
      <c r="C443" s="162"/>
      <c r="D443" s="163"/>
    </row>
    <row r="444" spans="1:4" hidden="1" x14ac:dyDescent="0.25">
      <c r="A444" s="96" t="s">
        <v>26</v>
      </c>
      <c r="B444" s="106">
        <f>SUM(B442:B443)</f>
        <v>0</v>
      </c>
      <c r="C444" s="162"/>
      <c r="D444" s="163"/>
    </row>
    <row r="445" spans="1:4" hidden="1" x14ac:dyDescent="0.25">
      <c r="A445" s="96"/>
      <c r="B445" s="106"/>
      <c r="C445" s="162"/>
      <c r="D445" s="163"/>
    </row>
    <row r="446" spans="1:4" hidden="1" x14ac:dyDescent="0.25">
      <c r="A446" s="166"/>
      <c r="B446" s="111"/>
      <c r="C446" s="162"/>
      <c r="D446" s="167"/>
    </row>
    <row r="447" spans="1:4" hidden="1" x14ac:dyDescent="0.25">
      <c r="A447" s="166"/>
      <c r="B447" s="111"/>
      <c r="C447" s="162"/>
      <c r="D447" s="167"/>
    </row>
    <row r="448" spans="1:4" hidden="1" x14ac:dyDescent="0.25">
      <c r="A448" s="166"/>
      <c r="B448" s="111"/>
      <c r="C448" s="162"/>
      <c r="D448" s="167"/>
    </row>
    <row r="449" spans="1:4" hidden="1" x14ac:dyDescent="0.25">
      <c r="A449" s="104"/>
      <c r="B449" s="107"/>
      <c r="C449" s="162"/>
      <c r="D449" s="163"/>
    </row>
    <row r="450" spans="1:4" hidden="1" x14ac:dyDescent="0.25">
      <c r="A450" s="96" t="s">
        <v>27</v>
      </c>
      <c r="B450" s="106">
        <f>SUM(B446:B449)</f>
        <v>0</v>
      </c>
      <c r="C450" s="162"/>
      <c r="D450" s="163"/>
    </row>
    <row r="451" spans="1:4" hidden="1" x14ac:dyDescent="0.25">
      <c r="A451" s="104"/>
      <c r="B451" s="107"/>
      <c r="C451" s="162"/>
      <c r="D451" s="163"/>
    </row>
    <row r="452" spans="1:4" hidden="1" x14ac:dyDescent="0.25">
      <c r="A452" s="96" t="s">
        <v>28</v>
      </c>
      <c r="B452" s="106"/>
      <c r="C452" s="162"/>
      <c r="D452" s="163"/>
    </row>
    <row r="453" spans="1:4" hidden="1" x14ac:dyDescent="0.25">
      <c r="A453" s="104"/>
      <c r="B453" s="107"/>
      <c r="C453" s="162"/>
      <c r="D453" s="163"/>
    </row>
    <row r="454" spans="1:4" hidden="1" x14ac:dyDescent="0.25">
      <c r="A454" s="96" t="s">
        <v>29</v>
      </c>
      <c r="B454" s="113"/>
      <c r="C454" s="162"/>
      <c r="D454" s="163"/>
    </row>
    <row r="455" spans="1:4" hidden="1" x14ac:dyDescent="0.25">
      <c r="A455" s="166"/>
      <c r="B455" s="111"/>
      <c r="C455" s="162"/>
      <c r="D455" s="167"/>
    </row>
    <row r="456" spans="1:4" hidden="1" x14ac:dyDescent="0.25">
      <c r="A456" s="112"/>
      <c r="B456" s="111"/>
      <c r="C456" s="162"/>
      <c r="D456" s="163"/>
    </row>
    <row r="457" spans="1:4" hidden="1" x14ac:dyDescent="0.25">
      <c r="A457" s="112"/>
      <c r="B457" s="111"/>
      <c r="C457" s="162"/>
      <c r="D457" s="163"/>
    </row>
    <row r="458" spans="1:4" hidden="1" x14ac:dyDescent="0.25">
      <c r="A458" s="112"/>
      <c r="B458" s="111"/>
      <c r="C458" s="162"/>
      <c r="D458" s="163"/>
    </row>
    <row r="459" spans="1:4" hidden="1" x14ac:dyDescent="0.25">
      <c r="A459" s="104"/>
      <c r="B459" s="107"/>
      <c r="C459" s="162"/>
      <c r="D459" s="163"/>
    </row>
    <row r="460" spans="1:4" hidden="1" x14ac:dyDescent="0.25">
      <c r="A460" s="96" t="s">
        <v>30</v>
      </c>
      <c r="B460" s="106">
        <f>SUM(B455:B459)</f>
        <v>0</v>
      </c>
      <c r="C460" s="162"/>
      <c r="D460" s="163"/>
    </row>
    <row r="461" spans="1:4" hidden="1" x14ac:dyDescent="0.25">
      <c r="A461" s="96"/>
      <c r="B461" s="106"/>
      <c r="C461" s="162"/>
      <c r="D461" s="163"/>
    </row>
    <row r="462" spans="1:4" ht="12" hidden="1" customHeight="1" x14ac:dyDescent="0.25">
      <c r="A462" s="112"/>
      <c r="B462" s="111"/>
      <c r="C462" s="162"/>
      <c r="D462" s="163"/>
    </row>
    <row r="463" spans="1:4" hidden="1" x14ac:dyDescent="0.25">
      <c r="A463" s="104"/>
      <c r="B463" s="107"/>
      <c r="C463" s="162"/>
      <c r="D463" s="163"/>
    </row>
    <row r="464" spans="1:4" hidden="1" x14ac:dyDescent="0.25">
      <c r="A464" s="96" t="s">
        <v>31</v>
      </c>
      <c r="B464" s="106">
        <f>B462</f>
        <v>0</v>
      </c>
      <c r="C464" s="162"/>
      <c r="D464" s="163"/>
    </row>
    <row r="465" spans="1:11" hidden="1" x14ac:dyDescent="0.25">
      <c r="A465" s="96"/>
      <c r="B465" s="106"/>
      <c r="C465" s="162"/>
      <c r="D465" s="163"/>
    </row>
    <row r="466" spans="1:11" hidden="1" x14ac:dyDescent="0.25">
      <c r="A466" s="112"/>
      <c r="B466" s="111"/>
      <c r="C466" s="162"/>
      <c r="D466" s="163"/>
    </row>
    <row r="467" spans="1:11" hidden="1" x14ac:dyDescent="0.25">
      <c r="A467" s="104"/>
      <c r="B467" s="107"/>
      <c r="C467" s="162"/>
      <c r="D467" s="163"/>
    </row>
    <row r="468" spans="1:11" hidden="1" x14ac:dyDescent="0.25">
      <c r="A468" s="96" t="s">
        <v>32</v>
      </c>
      <c r="B468" s="106">
        <f>SUM(B466:B467)</f>
        <v>0</v>
      </c>
      <c r="C468" s="162"/>
      <c r="D468" s="163"/>
    </row>
    <row r="469" spans="1:11" x14ac:dyDescent="0.25">
      <c r="A469" s="112" t="s">
        <v>305</v>
      </c>
      <c r="B469" s="111">
        <v>-4502</v>
      </c>
      <c r="C469" s="162">
        <v>2159700100</v>
      </c>
      <c r="D469" s="163" t="s">
        <v>60</v>
      </c>
    </row>
    <row r="470" spans="1:11" x14ac:dyDescent="0.25">
      <c r="A470" s="166"/>
      <c r="B470" s="111"/>
      <c r="C470" s="162"/>
      <c r="D470" s="167"/>
    </row>
    <row r="471" spans="1:11" x14ac:dyDescent="0.25">
      <c r="A471" s="112" t="s">
        <v>304</v>
      </c>
      <c r="B471" s="111">
        <v>-498</v>
      </c>
      <c r="C471" s="162">
        <v>2159700200</v>
      </c>
      <c r="D471" s="163" t="s">
        <v>60</v>
      </c>
    </row>
    <row r="472" spans="1:11" x14ac:dyDescent="0.25">
      <c r="A472" s="166"/>
      <c r="B472" s="111"/>
      <c r="C472" s="162"/>
      <c r="D472" s="167"/>
    </row>
    <row r="473" spans="1:11" ht="13.5" customHeight="1" x14ac:dyDescent="0.25">
      <c r="A473" s="104"/>
      <c r="B473" s="107"/>
      <c r="C473" s="162"/>
      <c r="D473" s="163"/>
      <c r="E473" s="84"/>
      <c r="F473" s="84"/>
      <c r="G473" s="84"/>
    </row>
    <row r="474" spans="1:11" s="15" customFormat="1" ht="13.5" customHeight="1" x14ac:dyDescent="0.25">
      <c r="A474" s="96" t="s">
        <v>33</v>
      </c>
      <c r="B474" s="106">
        <f>SUM(B469:B473)</f>
        <v>-5000</v>
      </c>
      <c r="C474" s="162"/>
      <c r="D474" s="163"/>
      <c r="E474" s="87"/>
      <c r="F474" s="87"/>
      <c r="G474" s="87"/>
    </row>
    <row r="475" spans="1:11" x14ac:dyDescent="0.25">
      <c r="A475" s="110"/>
      <c r="B475" s="111"/>
      <c r="C475" s="162"/>
      <c r="D475" s="163"/>
    </row>
    <row r="476" spans="1:11" x14ac:dyDescent="0.25">
      <c r="A476" s="116"/>
      <c r="B476" s="95"/>
      <c r="C476" s="162"/>
      <c r="D476" s="163"/>
    </row>
    <row r="477" spans="1:11" x14ac:dyDescent="0.25">
      <c r="A477" s="116"/>
      <c r="B477" s="117"/>
      <c r="C477" s="162"/>
      <c r="D477" s="163"/>
    </row>
    <row r="478" spans="1:11" s="15" customFormat="1" x14ac:dyDescent="0.25">
      <c r="A478" s="100" t="s">
        <v>41</v>
      </c>
      <c r="B478" s="118">
        <f>55000-10000</f>
        <v>45000</v>
      </c>
      <c r="C478" s="162"/>
      <c r="D478" s="163"/>
      <c r="E478" s="22"/>
      <c r="F478" s="22"/>
      <c r="G478" s="22"/>
      <c r="H478" s="22"/>
      <c r="I478" s="22"/>
      <c r="J478" s="22"/>
      <c r="K478" s="22"/>
    </row>
    <row r="479" spans="1:11" x14ac:dyDescent="0.25">
      <c r="A479" s="100" t="s">
        <v>320</v>
      </c>
      <c r="B479" s="118">
        <f>B484+B494+B508+B512+B516+B526+B542+B546+B554+B560+B565+B577</f>
        <v>-44660</v>
      </c>
      <c r="C479" s="162"/>
      <c r="D479" s="163"/>
    </row>
    <row r="480" spans="1:11" x14ac:dyDescent="0.25">
      <c r="A480" s="100" t="s">
        <v>322</v>
      </c>
      <c r="B480" s="118">
        <f>+B478+B479</f>
        <v>340</v>
      </c>
      <c r="C480" s="162"/>
      <c r="D480" s="163"/>
    </row>
    <row r="481" spans="1:4" x14ac:dyDescent="0.25">
      <c r="A481" s="103" t="s">
        <v>21</v>
      </c>
      <c r="B481" s="97"/>
      <c r="C481" s="162"/>
      <c r="D481" s="163"/>
    </row>
    <row r="482" spans="1:4" x14ac:dyDescent="0.25">
      <c r="A482" s="116" t="s">
        <v>59</v>
      </c>
      <c r="B482" s="121">
        <v>-381</v>
      </c>
      <c r="C482" s="162">
        <v>2159800100</v>
      </c>
      <c r="D482" s="163" t="s">
        <v>60</v>
      </c>
    </row>
    <row r="483" spans="1:4" x14ac:dyDescent="0.25">
      <c r="A483" s="104"/>
      <c r="B483" s="105"/>
      <c r="C483" s="162"/>
      <c r="D483" s="163"/>
    </row>
    <row r="484" spans="1:4" x14ac:dyDescent="0.25">
      <c r="A484" s="96" t="s">
        <v>22</v>
      </c>
      <c r="B484" s="106">
        <f>SUM(B482:B483)</f>
        <v>-381</v>
      </c>
      <c r="C484" s="162"/>
      <c r="D484" s="163"/>
    </row>
    <row r="485" spans="1:4" x14ac:dyDescent="0.25">
      <c r="A485" s="96"/>
      <c r="B485" s="106"/>
      <c r="C485" s="162"/>
      <c r="D485" s="163"/>
    </row>
    <row r="486" spans="1:4" x14ac:dyDescent="0.25">
      <c r="A486" s="116" t="s">
        <v>74</v>
      </c>
      <c r="B486" s="111">
        <v>-1092</v>
      </c>
      <c r="C486" s="162">
        <v>2159800200</v>
      </c>
      <c r="D486" s="163" t="s">
        <v>60</v>
      </c>
    </row>
    <row r="487" spans="1:4" x14ac:dyDescent="0.25">
      <c r="A487" s="166"/>
      <c r="B487" s="111"/>
      <c r="C487" s="162"/>
      <c r="D487" s="163"/>
    </row>
    <row r="488" spans="1:4" ht="30" x14ac:dyDescent="0.25">
      <c r="A488" s="114" t="s">
        <v>78</v>
      </c>
      <c r="B488" s="111">
        <v>-3411</v>
      </c>
      <c r="C488" s="162">
        <v>2159800300</v>
      </c>
      <c r="D488" s="163" t="s">
        <v>60</v>
      </c>
    </row>
    <row r="489" spans="1:4" x14ac:dyDescent="0.25">
      <c r="A489" s="114"/>
      <c r="B489" s="111"/>
      <c r="C489" s="162"/>
      <c r="D489" s="163"/>
    </row>
    <row r="490" spans="1:4" ht="30" x14ac:dyDescent="0.25">
      <c r="A490" s="114" t="s">
        <v>80</v>
      </c>
      <c r="B490" s="111">
        <v>-750</v>
      </c>
      <c r="C490" s="162">
        <v>2159800400</v>
      </c>
      <c r="D490" s="163" t="s">
        <v>60</v>
      </c>
    </row>
    <row r="491" spans="1:4" x14ac:dyDescent="0.25">
      <c r="A491" s="114"/>
      <c r="B491" s="111"/>
      <c r="C491" s="162"/>
      <c r="D491" s="163"/>
    </row>
    <row r="492" spans="1:4" x14ac:dyDescent="0.25">
      <c r="A492" s="114" t="s">
        <v>93</v>
      </c>
      <c r="B492" s="111">
        <v>-1106</v>
      </c>
      <c r="C492" s="162">
        <v>2159800500</v>
      </c>
      <c r="D492" s="163" t="s">
        <v>60</v>
      </c>
    </row>
    <row r="493" spans="1:4" x14ac:dyDescent="0.25">
      <c r="A493" s="104"/>
      <c r="B493" s="107"/>
      <c r="C493" s="107"/>
      <c r="D493" s="107"/>
    </row>
    <row r="494" spans="1:4" x14ac:dyDescent="0.25">
      <c r="A494" s="96" t="s">
        <v>23</v>
      </c>
      <c r="B494" s="106">
        <f>SUM(B486:B493)</f>
        <v>-6359</v>
      </c>
      <c r="C494" s="106"/>
      <c r="D494" s="106"/>
    </row>
    <row r="495" spans="1:4" x14ac:dyDescent="0.25">
      <c r="A495" s="110"/>
      <c r="B495" s="111"/>
      <c r="C495" s="111"/>
      <c r="D495" s="111"/>
    </row>
    <row r="496" spans="1:4" x14ac:dyDescent="0.25">
      <c r="A496" s="114" t="s">
        <v>94</v>
      </c>
      <c r="B496" s="111">
        <v>-1387</v>
      </c>
      <c r="C496" s="162">
        <v>2159800600</v>
      </c>
      <c r="D496" s="163" t="s">
        <v>60</v>
      </c>
    </row>
    <row r="497" spans="1:4" x14ac:dyDescent="0.25">
      <c r="A497" s="110"/>
      <c r="B497" s="111"/>
      <c r="C497" s="111"/>
      <c r="D497" s="111"/>
    </row>
    <row r="498" spans="1:4" x14ac:dyDescent="0.25">
      <c r="A498" s="114" t="s">
        <v>97</v>
      </c>
      <c r="B498" s="111">
        <v>-9840</v>
      </c>
      <c r="C498" s="162">
        <v>2159800700</v>
      </c>
      <c r="D498" s="163" t="s">
        <v>60</v>
      </c>
    </row>
    <row r="499" spans="1:4" x14ac:dyDescent="0.25">
      <c r="A499" s="114"/>
      <c r="B499" s="111"/>
      <c r="C499" s="162"/>
      <c r="D499" s="163"/>
    </row>
    <row r="500" spans="1:4" x14ac:dyDescent="0.25">
      <c r="A500" s="114" t="s">
        <v>98</v>
      </c>
      <c r="B500" s="111">
        <v>-3858</v>
      </c>
      <c r="C500" s="162">
        <v>2159800800</v>
      </c>
      <c r="D500" s="163" t="s">
        <v>60</v>
      </c>
    </row>
    <row r="501" spans="1:4" x14ac:dyDescent="0.25">
      <c r="A501" s="114"/>
      <c r="B501" s="111"/>
      <c r="C501" s="162"/>
      <c r="D501" s="163"/>
    </row>
    <row r="502" spans="1:4" x14ac:dyDescent="0.25">
      <c r="A502" s="114" t="s">
        <v>104</v>
      </c>
      <c r="B502" s="111">
        <v>-748</v>
      </c>
      <c r="C502" s="162">
        <v>2159800900</v>
      </c>
      <c r="D502" s="163" t="s">
        <v>60</v>
      </c>
    </row>
    <row r="503" spans="1:4" x14ac:dyDescent="0.25">
      <c r="A503" s="114"/>
      <c r="B503" s="111"/>
      <c r="C503" s="162"/>
      <c r="D503" s="163"/>
    </row>
    <row r="504" spans="1:4" x14ac:dyDescent="0.25">
      <c r="A504" s="114" t="s">
        <v>107</v>
      </c>
      <c r="B504" s="111">
        <v>-1320</v>
      </c>
      <c r="C504" s="162">
        <v>2159801000</v>
      </c>
      <c r="D504" s="163" t="s">
        <v>60</v>
      </c>
    </row>
    <row r="505" spans="1:4" x14ac:dyDescent="0.25">
      <c r="A505" s="114"/>
      <c r="B505" s="111"/>
      <c r="C505" s="162"/>
      <c r="D505" s="163"/>
    </row>
    <row r="506" spans="1:4" x14ac:dyDescent="0.25">
      <c r="A506" s="114" t="s">
        <v>113</v>
      </c>
      <c r="B506" s="111">
        <v>-590</v>
      </c>
      <c r="C506" s="162">
        <v>2159801100</v>
      </c>
      <c r="D506" s="163" t="s">
        <v>60</v>
      </c>
    </row>
    <row r="507" spans="1:4" x14ac:dyDescent="0.25">
      <c r="A507" s="104"/>
      <c r="B507" s="107"/>
      <c r="C507" s="107"/>
      <c r="D507" s="107"/>
    </row>
    <row r="508" spans="1:4" x14ac:dyDescent="0.25">
      <c r="A508" s="96" t="s">
        <v>24</v>
      </c>
      <c r="B508" s="106">
        <f>SUM(B496:B507)</f>
        <v>-17743</v>
      </c>
      <c r="C508" s="106"/>
      <c r="D508" s="106"/>
    </row>
    <row r="509" spans="1:4" x14ac:dyDescent="0.25">
      <c r="A509" s="96"/>
      <c r="B509" s="106"/>
      <c r="C509" s="106"/>
      <c r="D509" s="106"/>
    </row>
    <row r="510" spans="1:4" x14ac:dyDescent="0.25">
      <c r="A510" s="114" t="s">
        <v>121</v>
      </c>
      <c r="B510" s="111">
        <v>-333</v>
      </c>
      <c r="C510" s="162">
        <v>2159801200</v>
      </c>
      <c r="D510" s="163" t="s">
        <v>60</v>
      </c>
    </row>
    <row r="511" spans="1:4" x14ac:dyDescent="0.25">
      <c r="A511" s="166"/>
      <c r="B511" s="111"/>
      <c r="C511" s="106"/>
      <c r="D511" s="106"/>
    </row>
    <row r="512" spans="1:4" x14ac:dyDescent="0.25">
      <c r="A512" s="96" t="s">
        <v>25</v>
      </c>
      <c r="B512" s="106">
        <f>SUM(B510:B511)</f>
        <v>-333</v>
      </c>
      <c r="C512" s="106"/>
      <c r="D512" s="106"/>
    </row>
    <row r="513" spans="1:4" x14ac:dyDescent="0.25">
      <c r="A513" s="96"/>
      <c r="B513" s="106"/>
      <c r="C513" s="106"/>
      <c r="D513" s="106"/>
    </row>
    <row r="514" spans="1:4" ht="30" x14ac:dyDescent="0.25">
      <c r="A514" s="114" t="s">
        <v>131</v>
      </c>
      <c r="B514" s="111">
        <v>-1802</v>
      </c>
      <c r="C514" s="162">
        <v>2159801300</v>
      </c>
      <c r="D514" s="163" t="s">
        <v>60</v>
      </c>
    </row>
    <row r="515" spans="1:4" x14ac:dyDescent="0.25">
      <c r="A515" s="104"/>
      <c r="B515" s="107"/>
      <c r="C515" s="107"/>
      <c r="D515" s="107"/>
    </row>
    <row r="516" spans="1:4" x14ac:dyDescent="0.25">
      <c r="A516" s="96" t="s">
        <v>26</v>
      </c>
      <c r="B516" s="106">
        <f>SUM(B514:B515)</f>
        <v>-1802</v>
      </c>
      <c r="C516" s="106"/>
      <c r="D516" s="106"/>
    </row>
    <row r="517" spans="1:4" x14ac:dyDescent="0.25">
      <c r="A517" s="96"/>
      <c r="B517" s="106"/>
      <c r="C517" s="106"/>
      <c r="D517" s="106"/>
    </row>
    <row r="518" spans="1:4" ht="30" x14ac:dyDescent="0.25">
      <c r="A518" s="114" t="s">
        <v>151</v>
      </c>
      <c r="B518" s="111">
        <v>-880</v>
      </c>
      <c r="C518" s="162">
        <v>2159801400</v>
      </c>
      <c r="D518" s="163" t="s">
        <v>60</v>
      </c>
    </row>
    <row r="519" spans="1:4" x14ac:dyDescent="0.25">
      <c r="A519" s="114"/>
      <c r="B519" s="111"/>
      <c r="C519" s="162"/>
      <c r="D519" s="163"/>
    </row>
    <row r="520" spans="1:4" x14ac:dyDescent="0.25">
      <c r="A520" s="114" t="s">
        <v>164</v>
      </c>
      <c r="B520" s="111">
        <v>-250</v>
      </c>
      <c r="C520" s="162">
        <v>2159801500</v>
      </c>
      <c r="D520" s="163" t="s">
        <v>60</v>
      </c>
    </row>
    <row r="521" spans="1:4" x14ac:dyDescent="0.25">
      <c r="A521" s="114"/>
      <c r="B521" s="111"/>
      <c r="C521" s="162"/>
      <c r="D521" s="163"/>
    </row>
    <row r="522" spans="1:4" x14ac:dyDescent="0.25">
      <c r="A522" s="114" t="s">
        <v>169</v>
      </c>
      <c r="B522" s="111">
        <v>-160</v>
      </c>
      <c r="C522" s="162">
        <v>2159801600</v>
      </c>
      <c r="D522" s="163" t="s">
        <v>60</v>
      </c>
    </row>
    <row r="523" spans="1:4" x14ac:dyDescent="0.25">
      <c r="A523" s="114"/>
      <c r="B523" s="111"/>
      <c r="C523" s="162"/>
      <c r="D523" s="163"/>
    </row>
    <row r="524" spans="1:4" x14ac:dyDescent="0.25">
      <c r="A524" s="114" t="s">
        <v>170</v>
      </c>
      <c r="B524" s="111">
        <v>-238</v>
      </c>
      <c r="C524" s="162">
        <v>2159801700</v>
      </c>
      <c r="D524" s="163" t="s">
        <v>60</v>
      </c>
    </row>
    <row r="525" spans="1:4" x14ac:dyDescent="0.25">
      <c r="A525" s="104"/>
      <c r="B525" s="107"/>
      <c r="C525" s="107"/>
      <c r="D525" s="107"/>
    </row>
    <row r="526" spans="1:4" x14ac:dyDescent="0.25">
      <c r="A526" s="96" t="s">
        <v>27</v>
      </c>
      <c r="B526" s="106">
        <f>SUM(B518:B525)</f>
        <v>-1528</v>
      </c>
      <c r="C526" s="106"/>
      <c r="D526" s="106"/>
    </row>
    <row r="527" spans="1:4" x14ac:dyDescent="0.25">
      <c r="A527" s="110"/>
      <c r="B527" s="111"/>
      <c r="C527" s="111"/>
      <c r="D527" s="111"/>
    </row>
    <row r="528" spans="1:4" x14ac:dyDescent="0.25">
      <c r="A528" s="110" t="s">
        <v>173</v>
      </c>
      <c r="B528" s="111">
        <v>-960</v>
      </c>
      <c r="C528" s="162">
        <v>2159801800</v>
      </c>
      <c r="D528" s="163" t="s">
        <v>60</v>
      </c>
    </row>
    <row r="529" spans="1:4" x14ac:dyDescent="0.25">
      <c r="A529" s="110"/>
      <c r="B529" s="111"/>
      <c r="C529" s="162"/>
      <c r="D529" s="163"/>
    </row>
    <row r="530" spans="1:4" x14ac:dyDescent="0.25">
      <c r="A530" s="110" t="s">
        <v>174</v>
      </c>
      <c r="B530" s="111">
        <v>-600</v>
      </c>
      <c r="C530" s="162">
        <v>2159801900</v>
      </c>
      <c r="D530" s="163" t="s">
        <v>60</v>
      </c>
    </row>
    <row r="531" spans="1:4" x14ac:dyDescent="0.25">
      <c r="A531" s="96"/>
      <c r="B531" s="106"/>
      <c r="C531" s="106"/>
      <c r="D531" s="106"/>
    </row>
    <row r="532" spans="1:4" x14ac:dyDescent="0.25">
      <c r="A532" s="110" t="s">
        <v>180</v>
      </c>
      <c r="B532" s="111">
        <v>-400</v>
      </c>
      <c r="C532" s="162">
        <v>2159802000</v>
      </c>
      <c r="D532" s="163" t="s">
        <v>60</v>
      </c>
    </row>
    <row r="533" spans="1:4" x14ac:dyDescent="0.25">
      <c r="A533" s="110"/>
      <c r="B533" s="111"/>
      <c r="C533" s="162"/>
      <c r="D533" s="163"/>
    </row>
    <row r="534" spans="1:4" x14ac:dyDescent="0.25">
      <c r="A534" s="110" t="s">
        <v>181</v>
      </c>
      <c r="B534" s="111">
        <v>-306</v>
      </c>
      <c r="C534" s="162">
        <v>2159802100</v>
      </c>
      <c r="D534" s="163" t="s">
        <v>60</v>
      </c>
    </row>
    <row r="535" spans="1:4" x14ac:dyDescent="0.25">
      <c r="A535" s="110"/>
      <c r="B535" s="111"/>
      <c r="C535" s="162"/>
      <c r="D535" s="163"/>
    </row>
    <row r="536" spans="1:4" x14ac:dyDescent="0.25">
      <c r="A536" s="110" t="s">
        <v>182</v>
      </c>
      <c r="B536" s="111">
        <v>-380</v>
      </c>
      <c r="C536" s="162">
        <v>2159802200</v>
      </c>
      <c r="D536" s="163" t="s">
        <v>60</v>
      </c>
    </row>
    <row r="537" spans="1:4" x14ac:dyDescent="0.25">
      <c r="A537" s="110"/>
      <c r="B537" s="111"/>
      <c r="C537" s="162"/>
      <c r="D537" s="163"/>
    </row>
    <row r="538" spans="1:4" x14ac:dyDescent="0.25">
      <c r="A538" s="110" t="s">
        <v>183</v>
      </c>
      <c r="B538" s="111">
        <v>-1260</v>
      </c>
      <c r="C538" s="162">
        <v>2159802300</v>
      </c>
      <c r="D538" s="163" t="s">
        <v>60</v>
      </c>
    </row>
    <row r="539" spans="1:4" x14ac:dyDescent="0.25">
      <c r="A539" s="110"/>
      <c r="B539" s="111"/>
      <c r="C539" s="162"/>
      <c r="D539" s="163"/>
    </row>
    <row r="540" spans="1:4" x14ac:dyDescent="0.25">
      <c r="A540" s="110" t="s">
        <v>187</v>
      </c>
      <c r="B540" s="111">
        <v>-131</v>
      </c>
      <c r="C540" s="162">
        <v>2159802400</v>
      </c>
      <c r="D540" s="163" t="s">
        <v>186</v>
      </c>
    </row>
    <row r="541" spans="1:4" x14ac:dyDescent="0.25">
      <c r="A541" s="104"/>
      <c r="B541" s="107"/>
      <c r="C541" s="107"/>
      <c r="D541" s="107"/>
    </row>
    <row r="542" spans="1:4" x14ac:dyDescent="0.25">
      <c r="A542" s="96" t="s">
        <v>28</v>
      </c>
      <c r="B542" s="106">
        <f>B528+B530+B532+B534+B536+B538+B540</f>
        <v>-4037</v>
      </c>
      <c r="C542" s="106"/>
      <c r="D542" s="106"/>
    </row>
    <row r="543" spans="1:4" x14ac:dyDescent="0.25">
      <c r="A543" s="96"/>
      <c r="B543" s="106"/>
      <c r="C543" s="106"/>
      <c r="D543" s="106"/>
    </row>
    <row r="544" spans="1:4" ht="30" x14ac:dyDescent="0.25">
      <c r="A544" s="114" t="s">
        <v>196</v>
      </c>
      <c r="B544" s="111">
        <v>-800</v>
      </c>
      <c r="C544" s="162">
        <v>2159802500</v>
      </c>
      <c r="D544" s="163" t="s">
        <v>60</v>
      </c>
    </row>
    <row r="545" spans="1:4" x14ac:dyDescent="0.25">
      <c r="A545" s="104"/>
      <c r="B545" s="107"/>
      <c r="C545" s="107"/>
      <c r="D545" s="107"/>
    </row>
    <row r="546" spans="1:4" x14ac:dyDescent="0.25">
      <c r="A546" s="96" t="s">
        <v>29</v>
      </c>
      <c r="B546" s="113">
        <f>SUM(B544:B545)</f>
        <v>-800</v>
      </c>
      <c r="C546" s="113"/>
      <c r="D546" s="113"/>
    </row>
    <row r="547" spans="1:4" x14ac:dyDescent="0.25">
      <c r="A547" s="96"/>
      <c r="B547" s="113"/>
      <c r="C547" s="113"/>
      <c r="D547" s="113"/>
    </row>
    <row r="548" spans="1:4" x14ac:dyDescent="0.25">
      <c r="A548" s="114" t="s">
        <v>204</v>
      </c>
      <c r="B548" s="111">
        <v>-1637</v>
      </c>
      <c r="C548" s="162">
        <v>2159802600</v>
      </c>
      <c r="D548" s="163" t="s">
        <v>60</v>
      </c>
    </row>
    <row r="549" spans="1:4" x14ac:dyDescent="0.25">
      <c r="A549" s="114"/>
      <c r="B549" s="111"/>
      <c r="C549" s="162"/>
      <c r="D549" s="163"/>
    </row>
    <row r="550" spans="1:4" ht="30" x14ac:dyDescent="0.25">
      <c r="A550" s="114" t="s">
        <v>213</v>
      </c>
      <c r="B550" s="111">
        <v>-3371</v>
      </c>
      <c r="C550" s="162">
        <v>2159802700</v>
      </c>
      <c r="D550" s="163" t="s">
        <v>60</v>
      </c>
    </row>
    <row r="551" spans="1:4" x14ac:dyDescent="0.25">
      <c r="A551" s="114"/>
      <c r="B551" s="111"/>
      <c r="C551" s="162"/>
      <c r="D551" s="163"/>
    </row>
    <row r="552" spans="1:4" x14ac:dyDescent="0.25">
      <c r="A552" s="110" t="s">
        <v>215</v>
      </c>
      <c r="B552" s="111">
        <v>-500</v>
      </c>
      <c r="C552" s="162">
        <v>2159802800</v>
      </c>
      <c r="D552" s="163" t="s">
        <v>60</v>
      </c>
    </row>
    <row r="553" spans="1:4" x14ac:dyDescent="0.25">
      <c r="A553" s="114"/>
      <c r="B553" s="111"/>
      <c r="C553" s="162"/>
      <c r="D553" s="163"/>
    </row>
    <row r="554" spans="1:4" x14ac:dyDescent="0.25">
      <c r="A554" s="125" t="s">
        <v>30</v>
      </c>
      <c r="B554" s="126">
        <f>SUM(B548:B553)</f>
        <v>-5508</v>
      </c>
      <c r="C554" s="126"/>
      <c r="D554" s="126"/>
    </row>
    <row r="555" spans="1:4" x14ac:dyDescent="0.25">
      <c r="A555" s="96"/>
      <c r="B555" s="113"/>
      <c r="C555" s="113"/>
      <c r="D555" s="113"/>
    </row>
    <row r="556" spans="1:4" x14ac:dyDescent="0.25">
      <c r="A556" s="110" t="s">
        <v>243</v>
      </c>
      <c r="B556" s="111">
        <v>-4000</v>
      </c>
      <c r="C556" s="162">
        <v>2159802900</v>
      </c>
      <c r="D556" s="163" t="s">
        <v>60</v>
      </c>
    </row>
    <row r="557" spans="1:4" x14ac:dyDescent="0.25">
      <c r="A557" s="112"/>
      <c r="B557" s="111"/>
      <c r="C557" s="111"/>
      <c r="D557" s="111"/>
    </row>
    <row r="558" spans="1:4" x14ac:dyDescent="0.25">
      <c r="A558" s="110" t="s">
        <v>244</v>
      </c>
      <c r="B558" s="111">
        <v>-450</v>
      </c>
      <c r="C558" s="162">
        <v>2159803000</v>
      </c>
      <c r="D558" s="163" t="s">
        <v>60</v>
      </c>
    </row>
    <row r="559" spans="1:4" x14ac:dyDescent="0.25">
      <c r="A559" s="104"/>
      <c r="B559" s="107"/>
      <c r="C559" s="107"/>
      <c r="D559" s="107"/>
    </row>
    <row r="560" spans="1:4" x14ac:dyDescent="0.25">
      <c r="A560" s="96" t="s">
        <v>31</v>
      </c>
      <c r="B560" s="106">
        <f>SUM(B556:B559)</f>
        <v>-4450</v>
      </c>
      <c r="C560" s="106"/>
      <c r="D560" s="106"/>
    </row>
    <row r="561" spans="1:7" x14ac:dyDescent="0.25">
      <c r="A561" s="96"/>
      <c r="B561" s="106"/>
      <c r="C561" s="106"/>
      <c r="D561" s="106"/>
    </row>
    <row r="562" spans="1:7" x14ac:dyDescent="0.25">
      <c r="A562" s="110" t="s">
        <v>259</v>
      </c>
      <c r="B562" s="111">
        <v>-483</v>
      </c>
      <c r="C562" s="162">
        <v>2159803100</v>
      </c>
      <c r="D562" s="163" t="s">
        <v>60</v>
      </c>
    </row>
    <row r="563" spans="1:7" x14ac:dyDescent="0.25">
      <c r="A563" s="96"/>
      <c r="B563" s="106"/>
      <c r="C563" s="106"/>
      <c r="D563" s="106"/>
    </row>
    <row r="564" spans="1:7" x14ac:dyDescent="0.25">
      <c r="A564" s="96"/>
      <c r="B564" s="106"/>
      <c r="C564" s="106"/>
      <c r="D564" s="106"/>
    </row>
    <row r="565" spans="1:7" x14ac:dyDescent="0.25">
      <c r="A565" s="125" t="s">
        <v>32</v>
      </c>
      <c r="B565" s="127">
        <f>SUM(B562:B564)</f>
        <v>-483</v>
      </c>
      <c r="C565" s="127"/>
      <c r="D565" s="127"/>
    </row>
    <row r="566" spans="1:7" x14ac:dyDescent="0.25">
      <c r="A566" s="96"/>
      <c r="B566" s="106"/>
      <c r="C566" s="162"/>
      <c r="D566" s="106"/>
    </row>
    <row r="567" spans="1:7" ht="30" x14ac:dyDescent="0.25">
      <c r="A567" s="112" t="s">
        <v>261</v>
      </c>
      <c r="B567" s="111">
        <v>-325</v>
      </c>
      <c r="C567" s="162">
        <v>2159803200</v>
      </c>
      <c r="D567" s="163" t="s">
        <v>60</v>
      </c>
    </row>
    <row r="568" spans="1:7" x14ac:dyDescent="0.25">
      <c r="A568" s="112"/>
      <c r="B568" s="111"/>
      <c r="C568" s="162"/>
      <c r="D568" s="163"/>
    </row>
    <row r="569" spans="1:7" x14ac:dyDescent="0.25">
      <c r="A569" s="110" t="s">
        <v>283</v>
      </c>
      <c r="B569" s="111">
        <v>-59</v>
      </c>
      <c r="C569" s="162">
        <v>2159803300</v>
      </c>
      <c r="D569" s="163" t="s">
        <v>60</v>
      </c>
    </row>
    <row r="570" spans="1:7" x14ac:dyDescent="0.25">
      <c r="A570" s="110"/>
      <c r="B570" s="111"/>
      <c r="C570" s="162"/>
      <c r="D570" s="163"/>
    </row>
    <row r="571" spans="1:7" x14ac:dyDescent="0.25">
      <c r="A571" s="110" t="s">
        <v>299</v>
      </c>
      <c r="B571" s="111">
        <v>-300</v>
      </c>
      <c r="C571" s="162">
        <v>2159803400</v>
      </c>
      <c r="D571" s="163" t="s">
        <v>60</v>
      </c>
    </row>
    <row r="572" spans="1:7" x14ac:dyDescent="0.25">
      <c r="A572" s="110"/>
      <c r="B572" s="111"/>
      <c r="C572" s="162"/>
      <c r="D572" s="163"/>
    </row>
    <row r="573" spans="1:7" x14ac:dyDescent="0.25">
      <c r="A573" s="110" t="s">
        <v>311</v>
      </c>
      <c r="B573" s="111">
        <v>-300</v>
      </c>
      <c r="C573" s="162">
        <v>2159803500</v>
      </c>
      <c r="D573" s="163" t="s">
        <v>60</v>
      </c>
    </row>
    <row r="574" spans="1:7" x14ac:dyDescent="0.25">
      <c r="A574" s="110"/>
      <c r="B574" s="111"/>
      <c r="C574" s="162"/>
      <c r="D574" s="163"/>
    </row>
    <row r="575" spans="1:7" x14ac:dyDescent="0.25">
      <c r="A575" s="110" t="s">
        <v>316</v>
      </c>
      <c r="B575" s="111">
        <v>-252</v>
      </c>
      <c r="C575" s="162">
        <v>2159803600</v>
      </c>
      <c r="D575" s="163" t="s">
        <v>60</v>
      </c>
    </row>
    <row r="576" spans="1:7" ht="13.5" customHeight="1" x14ac:dyDescent="0.25">
      <c r="A576" s="104"/>
      <c r="B576" s="107"/>
      <c r="C576" s="107"/>
      <c r="D576" s="107"/>
      <c r="E576" s="84"/>
      <c r="F576" s="84"/>
      <c r="G576" s="84"/>
    </row>
    <row r="577" spans="1:7" s="15" customFormat="1" ht="13.5" customHeight="1" x14ac:dyDescent="0.25">
      <c r="A577" s="96" t="s">
        <v>33</v>
      </c>
      <c r="B577" s="106">
        <f>SUM(B567:B576)</f>
        <v>-1236</v>
      </c>
      <c r="C577" s="106"/>
      <c r="D577" s="106"/>
      <c r="E577" s="87"/>
      <c r="F577" s="87"/>
      <c r="G577" s="87"/>
    </row>
    <row r="578" spans="1:7" x14ac:dyDescent="0.25">
      <c r="A578" s="96"/>
      <c r="B578" s="106"/>
      <c r="C578" s="106"/>
      <c r="D578" s="106"/>
    </row>
    <row r="579" spans="1:7" s="26" customFormat="1" x14ac:dyDescent="0.25">
      <c r="A579" s="166"/>
      <c r="B579" s="195"/>
      <c r="C579" s="162"/>
      <c r="D579" s="167"/>
    </row>
    <row r="582" spans="1:7" x14ac:dyDescent="0.25">
      <c r="A582" s="135"/>
      <c r="B582" s="145"/>
      <c r="C582" s="145"/>
      <c r="D582" s="145"/>
    </row>
  </sheetData>
  <mergeCells count="1">
    <mergeCell ref="A1:B1"/>
  </mergeCells>
  <printOptions gridLines="1"/>
  <pageMargins left="0.78740157480314965" right="0.78740157480314965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Koond</vt:lpstr>
      <vt:lpstr>1 Linnavalitsuse RF</vt:lpstr>
      <vt:lpstr>2 Kohtuvaidluste RF</vt:lpstr>
      <vt:lpstr>3 Allahinnatavate nõuete RF</vt:lpstr>
      <vt:lpstr>4 Vara ja kohustuste RF</vt:lpstr>
      <vt:lpstr>5 Oma- ja kaasfin RF</vt:lpstr>
      <vt:lpstr>6 LOV RF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valler</cp:lastModifiedBy>
  <cp:lastPrinted>2014-01-02T09:30:07Z</cp:lastPrinted>
  <dcterms:created xsi:type="dcterms:W3CDTF">2014-01-02T08:21:53Z</dcterms:created>
  <dcterms:modified xsi:type="dcterms:W3CDTF">2016-01-18T07:18:02Z</dcterms:modified>
</cp:coreProperties>
</file>