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5230" windowHeight="6030" tabRatio="849"/>
  </bookViews>
  <sheets>
    <sheet name="Koondvorm(1)" sheetId="3" r:id="rId1"/>
    <sheet name="LK tulud (2)" sheetId="36" r:id="rId2"/>
    <sheet name="Omatulud (3)" sheetId="37" r:id="rId3"/>
    <sheet name="Toetused (4)" sheetId="39" r:id="rId4"/>
    <sheet name="Kulud (5)" sheetId="40" r:id="rId5"/>
    <sheet name="Inv koond(6a)" sheetId="31" r:id="rId6"/>
    <sheet name="Inv infokaart(6b)" sheetId="32" r:id="rId7"/>
    <sheet name="Inv infokaardi lisa(6c)" sheetId="33" r:id="rId8"/>
    <sheet name="välisprojektid (7)" sheetId="34" r:id="rId9"/>
  </sheets>
  <externalReferences>
    <externalReference r:id="rId10"/>
  </externalReferences>
  <definedNames>
    <definedName name="_xlnm._FilterDatabase" localSheetId="4" hidden="1">'Kulud (5)'!$A$5:$F$75</definedName>
    <definedName name="_xlnm._FilterDatabase" localSheetId="2" hidden="1">'Omatulud (3)'!$A$5:$B$14</definedName>
    <definedName name="_xlnm._FilterDatabase" localSheetId="3" hidden="1">'Toetused (4)'!$A$5:$B$21</definedName>
    <definedName name="job_levels">OFFSET(job_levels_range,0,0,COUNTA(job_levels_range),1)</definedName>
    <definedName name="job_names">OFFSET(job_names_range,0,0,COUNTA(job_names_range),1)</definedName>
    <definedName name="joblevels">'[1]Job Names'!$H$9:$H$35</definedName>
    <definedName name="jobnames">#N/A</definedName>
    <definedName name="language_list">'[1]Job Names'!$E$2:$E$5</definedName>
    <definedName name="Maalist">[1]Maakonnad!$A$1:$A$15</definedName>
    <definedName name="OLE_LINK1" localSheetId="4">'Kulud (5)'!#REF!</definedName>
    <definedName name="Prinditiitlid" localSheetId="0">'Koondvorm(1)'!#REF!</definedName>
    <definedName name="_xlnm.Print_Titles" localSheetId="5">'Inv koond(6a)'!$6:$6</definedName>
    <definedName name="_xlnm.Print_Titles" localSheetId="0">'Koondvorm(1)'!#REF!</definedName>
    <definedName name="zJob">'[1]Job Families'!$D$1:$D$481</definedName>
    <definedName name="zLev">'[1]Job Families'!$E$1:$E$481</definedName>
    <definedName name="zPnt">'[1]Job Families'!$F$1:$F$481</definedName>
    <definedName name="zPntH">'[1]Job Families'!$H$1:$H$481</definedName>
    <definedName name="zPntL">'[1]Job Families'!$G$1:$G$481</definedName>
  </definedNames>
  <calcPr calcId="145621"/>
</workbook>
</file>

<file path=xl/calcChain.xml><?xml version="1.0" encoding="utf-8"?>
<calcChain xmlns="http://schemas.openxmlformats.org/spreadsheetml/2006/main">
  <c r="C22" i="36" l="1"/>
  <c r="B22" i="36"/>
  <c r="B6" i="36"/>
  <c r="B17" i="36"/>
  <c r="B19" i="36"/>
  <c r="G10" i="39"/>
  <c r="F10" i="39"/>
  <c r="D10" i="39"/>
  <c r="C14" i="39"/>
  <c r="B14" i="39"/>
  <c r="J14" i="31"/>
  <c r="H14" i="31"/>
  <c r="G14" i="31"/>
  <c r="F14" i="31"/>
  <c r="E14" i="31"/>
  <c r="D14" i="31"/>
  <c r="J8" i="31"/>
  <c r="H8" i="31"/>
  <c r="G8" i="31"/>
  <c r="F8" i="31"/>
  <c r="E8" i="31"/>
  <c r="D8" i="31"/>
  <c r="F11" i="40" l="1"/>
  <c r="I75" i="40" l="1"/>
  <c r="H75" i="40"/>
  <c r="F75" i="40"/>
  <c r="I74" i="40"/>
  <c r="H74" i="40"/>
  <c r="F74" i="40"/>
  <c r="I73" i="40"/>
  <c r="H73" i="40"/>
  <c r="F73" i="40"/>
  <c r="I72" i="40"/>
  <c r="H72" i="40"/>
  <c r="F72" i="40"/>
  <c r="I71" i="40"/>
  <c r="H71" i="40"/>
  <c r="F71" i="40"/>
  <c r="I70" i="40"/>
  <c r="H70" i="40"/>
  <c r="F70" i="40"/>
  <c r="I69" i="40"/>
  <c r="H69" i="40"/>
  <c r="F69" i="40"/>
  <c r="I68" i="40"/>
  <c r="H68" i="40"/>
  <c r="F68" i="40"/>
  <c r="I67" i="40"/>
  <c r="H67" i="40"/>
  <c r="F67" i="40"/>
  <c r="I66" i="40"/>
  <c r="H66" i="40"/>
  <c r="F66" i="40"/>
  <c r="I65" i="40"/>
  <c r="H65" i="40"/>
  <c r="F65" i="40"/>
  <c r="I64" i="40"/>
  <c r="H64" i="40"/>
  <c r="F64" i="40"/>
  <c r="I63" i="40"/>
  <c r="H63" i="40"/>
  <c r="F63" i="40"/>
  <c r="I62" i="40"/>
  <c r="H62" i="40"/>
  <c r="F62" i="40"/>
  <c r="I61" i="40"/>
  <c r="H61" i="40"/>
  <c r="F61" i="40"/>
  <c r="I60" i="40"/>
  <c r="H60" i="40"/>
  <c r="F60" i="40"/>
  <c r="I59" i="40"/>
  <c r="H59" i="40"/>
  <c r="F59" i="40"/>
  <c r="I58" i="40"/>
  <c r="H58" i="40"/>
  <c r="F58" i="40"/>
  <c r="I57" i="40"/>
  <c r="H57" i="40"/>
  <c r="F57" i="40"/>
  <c r="I56" i="40"/>
  <c r="H56" i="40"/>
  <c r="F56" i="40"/>
  <c r="I55" i="40"/>
  <c r="H55" i="40"/>
  <c r="F55" i="40"/>
  <c r="I54" i="40"/>
  <c r="H54" i="40"/>
  <c r="F54" i="40"/>
  <c r="I53" i="40"/>
  <c r="H53" i="40"/>
  <c r="F53" i="40"/>
  <c r="I52" i="40"/>
  <c r="H52" i="40"/>
  <c r="F52" i="40"/>
  <c r="I51" i="40"/>
  <c r="H51" i="40"/>
  <c r="F51" i="40"/>
  <c r="I50" i="40"/>
  <c r="H50" i="40"/>
  <c r="F50" i="40"/>
  <c r="I49" i="40"/>
  <c r="H49" i="40"/>
  <c r="F49" i="40"/>
  <c r="I48" i="40"/>
  <c r="H48" i="40"/>
  <c r="F48" i="40"/>
  <c r="I47" i="40"/>
  <c r="H47" i="40"/>
  <c r="D47" i="40"/>
  <c r="F47" i="40" s="1"/>
  <c r="I46" i="40"/>
  <c r="H46" i="40"/>
  <c r="F46" i="40"/>
  <c r="I45" i="40"/>
  <c r="H45" i="40"/>
  <c r="F45" i="40"/>
  <c r="I44" i="40"/>
  <c r="H44" i="40"/>
  <c r="F44" i="40"/>
  <c r="I43" i="40"/>
  <c r="H43" i="40"/>
  <c r="D43" i="40"/>
  <c r="F43" i="40" s="1"/>
  <c r="I42" i="40"/>
  <c r="H42" i="40"/>
  <c r="F42" i="40"/>
  <c r="I41" i="40"/>
  <c r="H41" i="40"/>
  <c r="F41" i="40"/>
  <c r="I40" i="40"/>
  <c r="H40" i="40"/>
  <c r="F40" i="40"/>
  <c r="I39" i="40"/>
  <c r="H39" i="40"/>
  <c r="F39" i="40"/>
  <c r="I38" i="40"/>
  <c r="H38" i="40"/>
  <c r="D38" i="40"/>
  <c r="F38" i="40" s="1"/>
  <c r="I37" i="40"/>
  <c r="H37" i="40"/>
  <c r="F37" i="40"/>
  <c r="I36" i="40"/>
  <c r="H36" i="40"/>
  <c r="D36" i="40"/>
  <c r="F36" i="40" s="1"/>
  <c r="I35" i="40"/>
  <c r="H35" i="40"/>
  <c r="D35" i="40"/>
  <c r="F35" i="40" s="1"/>
  <c r="I34" i="40"/>
  <c r="H34" i="40"/>
  <c r="F34" i="40"/>
  <c r="I33" i="40"/>
  <c r="H33" i="40"/>
  <c r="E33" i="40"/>
  <c r="I32" i="40"/>
  <c r="H32" i="40"/>
  <c r="F32" i="40"/>
  <c r="I31" i="40"/>
  <c r="H31" i="40"/>
  <c r="D31" i="40"/>
  <c r="F31" i="40" s="1"/>
  <c r="I30" i="40"/>
  <c r="H30" i="40"/>
  <c r="F30" i="40"/>
  <c r="I29" i="40"/>
  <c r="H29" i="40"/>
  <c r="F29" i="40"/>
  <c r="I28" i="40"/>
  <c r="H28" i="40"/>
  <c r="F28" i="40"/>
  <c r="I27" i="40"/>
  <c r="H27" i="40"/>
  <c r="F27" i="40"/>
  <c r="I26" i="40"/>
  <c r="H26" i="40"/>
  <c r="F26" i="40"/>
  <c r="I25" i="40"/>
  <c r="H25" i="40"/>
  <c r="D25" i="40"/>
  <c r="F25" i="40" s="1"/>
  <c r="I24" i="40"/>
  <c r="H24" i="40"/>
  <c r="F24" i="40"/>
  <c r="I23" i="40"/>
  <c r="H23" i="40"/>
  <c r="F23" i="40"/>
  <c r="I22" i="40"/>
  <c r="H22" i="40"/>
  <c r="F22" i="40"/>
  <c r="I21" i="40"/>
  <c r="H21" i="40"/>
  <c r="F21" i="40"/>
  <c r="I20" i="40"/>
  <c r="H20" i="40"/>
  <c r="F20" i="40"/>
  <c r="I19" i="40"/>
  <c r="H19" i="40"/>
  <c r="F19" i="40"/>
  <c r="I18" i="40"/>
  <c r="H18" i="40"/>
  <c r="F18" i="40"/>
  <c r="I17" i="40"/>
  <c r="H17" i="40"/>
  <c r="E17" i="40"/>
  <c r="E16" i="40" s="1"/>
  <c r="I16" i="40"/>
  <c r="H16" i="40"/>
  <c r="I15" i="40"/>
  <c r="H15" i="40"/>
  <c r="F15" i="40"/>
  <c r="I14" i="40"/>
  <c r="H14" i="40"/>
  <c r="E14" i="40"/>
  <c r="I13" i="40"/>
  <c r="H13" i="40"/>
  <c r="I12" i="40"/>
  <c r="H12" i="40"/>
  <c r="F12" i="40"/>
  <c r="I11" i="40"/>
  <c r="H11" i="40"/>
  <c r="I10" i="40"/>
  <c r="H10" i="40"/>
  <c r="I9" i="40"/>
  <c r="H9" i="40"/>
  <c r="F9" i="40"/>
  <c r="I8" i="40"/>
  <c r="H8" i="40"/>
  <c r="I7" i="40"/>
  <c r="H7" i="40"/>
  <c r="F7" i="40"/>
  <c r="I6" i="40"/>
  <c r="H6" i="40"/>
  <c r="F6" i="40"/>
  <c r="D17" i="40" l="1"/>
  <c r="F17" i="40" s="1"/>
  <c r="D33" i="40"/>
  <c r="F33" i="40" s="1"/>
  <c r="E8" i="40"/>
  <c r="E13" i="40" s="1"/>
  <c r="D14" i="40"/>
  <c r="G23" i="39"/>
  <c r="F23" i="39"/>
  <c r="G22" i="39"/>
  <c r="F22" i="39"/>
  <c r="D22" i="39"/>
  <c r="G21" i="39"/>
  <c r="F21" i="39"/>
  <c r="G20" i="39"/>
  <c r="F20" i="39"/>
  <c r="D20" i="39"/>
  <c r="G19" i="39"/>
  <c r="F19" i="39"/>
  <c r="D19" i="39"/>
  <c r="G18" i="39"/>
  <c r="F18" i="39"/>
  <c r="D18" i="39"/>
  <c r="G17" i="39"/>
  <c r="F17" i="39"/>
  <c r="D17" i="39"/>
  <c r="G16" i="39"/>
  <c r="F16" i="39"/>
  <c r="D16" i="39"/>
  <c r="G15" i="39"/>
  <c r="F15" i="39"/>
  <c r="C15" i="39"/>
  <c r="B15" i="39"/>
  <c r="G14" i="39"/>
  <c r="F14" i="39"/>
  <c r="G13" i="39"/>
  <c r="F13" i="39"/>
  <c r="G12" i="39"/>
  <c r="F12" i="39"/>
  <c r="D12" i="39"/>
  <c r="G11" i="39"/>
  <c r="F11" i="39"/>
  <c r="G9" i="39"/>
  <c r="F9" i="39"/>
  <c r="G8" i="39"/>
  <c r="F8" i="39"/>
  <c r="D8" i="39"/>
  <c r="G7" i="39"/>
  <c r="F7" i="39"/>
  <c r="C5" i="39"/>
  <c r="B5" i="39"/>
  <c r="G6" i="39"/>
  <c r="F6" i="39"/>
  <c r="D6" i="39"/>
  <c r="G5" i="39"/>
  <c r="F5" i="39"/>
  <c r="G14" i="37"/>
  <c r="F14" i="37"/>
  <c r="D14" i="37"/>
  <c r="G13" i="37"/>
  <c r="F13" i="37"/>
  <c r="D13" i="37"/>
  <c r="G12" i="37"/>
  <c r="F12" i="37"/>
  <c r="B12" i="37"/>
  <c r="D12" i="37" s="1"/>
  <c r="G11" i="37"/>
  <c r="F11" i="37"/>
  <c r="D11" i="37"/>
  <c r="G10" i="37"/>
  <c r="F10" i="37"/>
  <c r="C10" i="37"/>
  <c r="B10" i="37"/>
  <c r="G9" i="37"/>
  <c r="F9" i="37"/>
  <c r="D9" i="37"/>
  <c r="G8" i="37"/>
  <c r="F8" i="37"/>
  <c r="D8" i="37"/>
  <c r="G7" i="37"/>
  <c r="F7" i="37"/>
  <c r="D7" i="37"/>
  <c r="G6" i="37"/>
  <c r="F6" i="37"/>
  <c r="C6" i="37"/>
  <c r="B6" i="37"/>
  <c r="B5" i="37" s="1"/>
  <c r="G5" i="37"/>
  <c r="F5" i="37"/>
  <c r="G22" i="36"/>
  <c r="F22" i="36"/>
  <c r="G21" i="36"/>
  <c r="F21" i="36"/>
  <c r="D21" i="36"/>
  <c r="G20" i="36"/>
  <c r="F20" i="36"/>
  <c r="D20" i="36"/>
  <c r="G19" i="36"/>
  <c r="F19" i="36"/>
  <c r="D19" i="36"/>
  <c r="G18" i="36"/>
  <c r="F18" i="36"/>
  <c r="D18" i="36"/>
  <c r="G17" i="36"/>
  <c r="F17" i="36"/>
  <c r="G16" i="36"/>
  <c r="F16" i="36"/>
  <c r="D16" i="36"/>
  <c r="G15" i="36"/>
  <c r="F15" i="36"/>
  <c r="D15" i="36"/>
  <c r="G14" i="36"/>
  <c r="F14" i="36"/>
  <c r="B14" i="36"/>
  <c r="D14" i="36" s="1"/>
  <c r="G13" i="36"/>
  <c r="F13" i="36"/>
  <c r="D13" i="36"/>
  <c r="G12" i="36"/>
  <c r="F12" i="36"/>
  <c r="D12" i="36"/>
  <c r="G11" i="36"/>
  <c r="F11" i="36"/>
  <c r="B11" i="36"/>
  <c r="D11" i="36" s="1"/>
  <c r="G10" i="36"/>
  <c r="F10" i="36"/>
  <c r="D10" i="36"/>
  <c r="G9" i="36"/>
  <c r="F9" i="36"/>
  <c r="D9" i="36"/>
  <c r="G8" i="36"/>
  <c r="F8" i="36"/>
  <c r="B8" i="36"/>
  <c r="D8" i="36" s="1"/>
  <c r="G7" i="36"/>
  <c r="F7" i="36"/>
  <c r="D7" i="36"/>
  <c r="G6" i="36"/>
  <c r="F6" i="36"/>
  <c r="D6" i="36" l="1"/>
  <c r="D6" i="37"/>
  <c r="D10" i="37"/>
  <c r="D15" i="39"/>
  <c r="D7" i="39"/>
  <c r="D16" i="40"/>
  <c r="D8" i="40" s="1"/>
  <c r="E10" i="40"/>
  <c r="F16" i="40"/>
  <c r="F14" i="40"/>
  <c r="D5" i="39"/>
  <c r="C5" i="37"/>
  <c r="D5" i="37" s="1"/>
  <c r="D17" i="36" l="1"/>
  <c r="D22" i="36"/>
  <c r="B13" i="39"/>
  <c r="D11" i="39"/>
  <c r="B9" i="39"/>
  <c r="D9" i="39" s="1"/>
  <c r="D13" i="40"/>
  <c r="F8" i="40"/>
  <c r="D14" i="39"/>
  <c r="C13" i="39"/>
  <c r="C23" i="39" s="1"/>
  <c r="D21" i="39" l="1"/>
  <c r="F13" i="40"/>
  <c r="D10" i="40"/>
  <c r="F10" i="40" s="1"/>
  <c r="D13" i="39"/>
  <c r="D23" i="39" s="1"/>
  <c r="B23" i="39"/>
  <c r="C14" i="32" l="1"/>
  <c r="E14" i="32" s="1"/>
  <c r="F14" i="32" s="1"/>
</calcChain>
</file>

<file path=xl/comments1.xml><?xml version="1.0" encoding="utf-8"?>
<comments xmlns="http://schemas.openxmlformats.org/spreadsheetml/2006/main">
  <authors>
    <author>Anne A.</author>
  </authors>
  <commentList>
    <comment ref="D13" authorId="0">
      <text>
        <r>
          <rPr>
            <sz val="9"/>
            <color indexed="81"/>
            <rFont val="Tahoma"/>
            <family val="2"/>
            <charset val="186"/>
          </rPr>
          <t>Kui asutus ei ole käibemaksukohustuslane, märkida 0</t>
        </r>
      </text>
    </comment>
  </commentList>
</comments>
</file>

<file path=xl/sharedStrings.xml><?xml version="1.0" encoding="utf-8"?>
<sst xmlns="http://schemas.openxmlformats.org/spreadsheetml/2006/main" count="323" uniqueCount="226">
  <si>
    <t>1.</t>
  </si>
  <si>
    <t>Ametiasutus:</t>
  </si>
  <si>
    <t>Jrk
nr</t>
  </si>
  <si>
    <t>Projekti 
nimetus</t>
  </si>
  <si>
    <t>Projekti
 eesmärk</t>
  </si>
  <si>
    <t>Projekti 
algus</t>
  </si>
  <si>
    <t>Projekti 
lõpp</t>
  </si>
  <si>
    <t>Projekti 
kogu-maksumus
(tuh kr)</t>
  </si>
  <si>
    <t xml:space="preserve">Välisabi puhul
abi vahendaja 
või andja </t>
  </si>
  <si>
    <t>VORM 1</t>
  </si>
  <si>
    <t>Ametiasutuse juht:</t>
  </si>
  <si>
    <t xml:space="preserve">1. </t>
  </si>
  <si>
    <t>LE</t>
  </si>
  <si>
    <t>RE</t>
  </si>
  <si>
    <t>Ametiasutuse nimetus:</t>
  </si>
  <si>
    <t>sh linnaeelarvest:</t>
  </si>
  <si>
    <t>Tööde alustamise aasta</t>
  </si>
  <si>
    <t>Tööde lõpetamise aasta</t>
  </si>
  <si>
    <t>Tööde  liigid*</t>
  </si>
  <si>
    <t>Selgitused</t>
  </si>
  <si>
    <t>Investeeringuprojekti nimetus:</t>
  </si>
  <si>
    <t>Objekti ja projekti eesmärk</t>
  </si>
  <si>
    <t>(täidavad ametiasutused, kelle investeeringuprojekt koosneb mitmest objektist)</t>
  </si>
  <si>
    <t>Investeeringuprojekti/objekti nimetus</t>
  </si>
  <si>
    <t>VR</t>
  </si>
  <si>
    <t xml:space="preserve">finantseerimis-
allikas** </t>
  </si>
  <si>
    <t>Katte alli-kas**</t>
  </si>
  <si>
    <t>* Investeeringuprojektid jaotada järgmiselt: uusehitis - E, rekonstrueerimine või renoveerimine - R, soetused - S.  Märkida investeerimisprojekti liigi veergu vastav tähis (kas E, R või S).</t>
  </si>
  <si>
    <t>Inves-tee-ringu liik*</t>
  </si>
  <si>
    <t>Vormi täitnud isiku ees- ja perekonnanimi ning telefoninumber:</t>
  </si>
  <si>
    <t>Ametiasutuse juhi nimi:</t>
  </si>
  <si>
    <t>Vormi täitnud isiku ees- ja perekonnanimi ja telefoninumber:</t>
  </si>
  <si>
    <t>€</t>
  </si>
  <si>
    <t>€ ilma komakohata</t>
  </si>
  <si>
    <t>VORM 2</t>
  </si>
  <si>
    <t>Investeeringuprojekti jaotus objektide lõikes</t>
  </si>
  <si>
    <t xml:space="preserve">Välisabi 
saaja
</t>
  </si>
  <si>
    <t>(linna asutus)</t>
  </si>
  <si>
    <t>era- ja avaliku sektori koostööprojektidest tulenevad maksed</t>
  </si>
  <si>
    <t>sellest era- ja avaliku sektori koostööprojektidest tulenevad maksed</t>
  </si>
  <si>
    <t>välisrahastus tegevuskuludeks</t>
  </si>
  <si>
    <t>välisrahastus investeeringuteks</t>
  </si>
  <si>
    <t>toetused riigilt investeeringuteks</t>
  </si>
  <si>
    <t>toetused riigilt finantseerimistehinguteks</t>
  </si>
  <si>
    <t xml:space="preserve"> sh toetused riigilt tegevuskuludeks</t>
  </si>
  <si>
    <t xml:space="preserve"> sellest töötasu</t>
  </si>
  <si>
    <t>Kokku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</si>
  <si>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</si>
  <si>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</si>
  <si>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Investeeringuobjekti infokaart</t>
  </si>
  <si>
    <t>1. Investeeringuobjekti nimetus:</t>
  </si>
  <si>
    <t>2. Tellija nimetus:</t>
  </si>
  <si>
    <t>3. Hanke korraldaja nimetus:</t>
  </si>
  <si>
    <t>5. Investeeringu liik**:</t>
  </si>
  <si>
    <t>6. Kelle bilansis on maa ja muu vara:</t>
  </si>
  <si>
    <t>7. Kas tellija on käibemaksukohustuslane: (jah/ei)</t>
  </si>
  <si>
    <t>8. Investeeringu alustamise aasta:</t>
  </si>
  <si>
    <t>9. Investeeringu lõpetamise aasta:</t>
  </si>
  <si>
    <t xml:space="preserve">10. Investeeringuobjekti kogumaksumus </t>
  </si>
  <si>
    <t>16. Investeeringuobjekti eesmärk:</t>
  </si>
  <si>
    <t>17. Milliseid tasulisi teenuseid osutatakse ja mis mahus:</t>
  </si>
  <si>
    <t>18. Investeerimisobjekti valmimisel tekkiv käibemaksuga maksustatav tulu (summa aastaarvestuses):</t>
  </si>
  <si>
    <t xml:space="preserve">19. Investeeringuobjekti kirjeldus: </t>
  </si>
  <si>
    <t>(Märkida, mis aastal milliseid töid tehakse koos orienteeruva maksumusega, kas riigihange on korraldatud, leping sõlmitud, kes on peatöövõtja.</t>
  </si>
  <si>
    <t>* kui investeeringuobjekt koosneb mitmest üksikobjektist, siis täidetakse lisaks käesolevale vormile investeeringu koondsumma selgitus (vorm 3b),</t>
  </si>
  <si>
    <t xml:space="preserve">kus loetletakse investeeringuprojekti kõik objektid, märkides nende asukohad, orienteeruvad maksumused jm rekvisiidid. </t>
  </si>
  <si>
    <t>Maksumus koos käibemaksuga                              (a)</t>
  </si>
  <si>
    <t>Tegevuskulud</t>
  </si>
  <si>
    <t>Investeeringud</t>
  </si>
  <si>
    <t xml:space="preserve">Välisrahastusega investeerimisobjekti korral märkida, kas välisrahastuse positiivsed otsused (Vabariigi Valitsuselt, rakendusüksuselt) on olemas)  </t>
  </si>
  <si>
    <t xml:space="preserve">Investeerimisprojekti kogumaksumus esitada ilma sisendkäibemaksuta </t>
  </si>
  <si>
    <t>Sisend-käibemaks                 (d)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</si>
  <si>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</si>
  <si>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sellest käibemaks (b)</t>
  </si>
  <si>
    <t>Sisend-käibe-maksu proport-sioon % (c)</t>
  </si>
  <si>
    <t>Maksumus ilma sisendkäibe-maksuta           (e)</t>
  </si>
  <si>
    <r>
      <t xml:space="preserve">4.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*:</t>
    </r>
  </si>
  <si>
    <t>Linnakassa tulud kokku</t>
  </si>
  <si>
    <t>Omatulud kokku</t>
  </si>
  <si>
    <t>Toetused kokku</t>
  </si>
  <si>
    <t>Kulud kokku</t>
  </si>
  <si>
    <t>Finantseerimistehingud kokku</t>
  </si>
  <si>
    <t>Amortisatsioon kokku</t>
  </si>
  <si>
    <t>Projekti kooskõlastused</t>
  </si>
  <si>
    <t>Linnavalitsuse liige:</t>
  </si>
  <si>
    <t>Haldusala kokku</t>
  </si>
  <si>
    <t>toetus välisprojektide kaasfinantseerimiseks tegevuskuludeks</t>
  </si>
  <si>
    <t>toetus välisprojektide kaasfinantseerimiseks investeeringuteks</t>
  </si>
  <si>
    <t>Ameti või linnaosa valitsuse haldusala nimi:</t>
  </si>
  <si>
    <t>**märkida vastav liik, s.o kas uusehitus, rekonstrueerimine/renoveerimine või soetus.</t>
  </si>
  <si>
    <t>Välisrahastusega projektid ja -programmid</t>
  </si>
  <si>
    <t>SE</t>
  </si>
  <si>
    <t>sihtotstarbeliste eraldiste arvelt</t>
  </si>
  <si>
    <t>riigieelarvest:</t>
  </si>
  <si>
    <t>välisrahastusest:</t>
  </si>
  <si>
    <t>põhivara soetamine (so kapitaliseeritav osa):</t>
  </si>
  <si>
    <t>tegevuskulud:</t>
  </si>
  <si>
    <r>
      <t xml:space="preserve">21. Millised täiendavad tegevuskulud kaasnevad objektiga </t>
    </r>
    <r>
      <rPr>
        <sz val="8"/>
        <rFont val="Arial"/>
        <family val="2"/>
        <charset val="186"/>
      </rPr>
      <t>(hoone, rajatise ülalpidamiskulud koos käibemaksuga, € aasta arvestuses):</t>
    </r>
  </si>
  <si>
    <t>Asukoht (linnaosa ja tänav)</t>
  </si>
  <si>
    <t>Hallatava asutuse nimi:</t>
  </si>
  <si>
    <t>(kuupäev, kuu, aasta)</t>
  </si>
  <si>
    <t>Finantseerimine*</t>
  </si>
  <si>
    <t>1) linna vahendid</t>
  </si>
  <si>
    <t>4) muu (iga allikas eraldi)</t>
  </si>
  <si>
    <t>Kulud</t>
  </si>
  <si>
    <t>summa</t>
  </si>
  <si>
    <t>Ametiasutuse haldusala 2017. aasta eelarve projekti koond asutuste lõikes</t>
  </si>
  <si>
    <t>Täitmine kuni 31.12.15</t>
  </si>
  <si>
    <t>2016 täpsus-tatud eelarve ***</t>
  </si>
  <si>
    <t>2015.a-st 2016.a-sse üle-kantud ****</t>
  </si>
  <si>
    <r>
      <t xml:space="preserve">11. 2015.a. lõpuks tehtud tööde maht </t>
    </r>
    <r>
      <rPr>
        <sz val="8"/>
        <rFont val="Arial"/>
        <family val="2"/>
        <charset val="186"/>
      </rPr>
      <t>(tekkepõhine täitmine objekti alustamisest):</t>
    </r>
  </si>
  <si>
    <t>12. 2016.a. täpsustatud eelarves kinnitatud summa kokku:</t>
  </si>
  <si>
    <t>13. Lisaks 2015.a-st 2016. eelarveaastasse ülekantud summa:</t>
  </si>
  <si>
    <t>14. 2017.a. tööde maht kokku:</t>
  </si>
  <si>
    <t xml:space="preserve">15. 2017.a. tööde mahust moodustab:  </t>
  </si>
  <si>
    <t>sh  2017. aastal</t>
  </si>
  <si>
    <t xml:space="preserve"> kuni 31.12.15</t>
  </si>
  <si>
    <t>2015.a. 2016.a-se üle-kantud</t>
  </si>
  <si>
    <t xml:space="preserve"> 2016 täps.
eelarve</t>
  </si>
  <si>
    <t>2020 ja järgmised aastad kokku</t>
  </si>
  <si>
    <t>2018 ja üle prognoos</t>
  </si>
  <si>
    <r>
      <t xml:space="preserve">20. 2017. aasta tööde täpsem kirjeldus: </t>
    </r>
    <r>
      <rPr>
        <sz val="8"/>
        <rFont val="Arial"/>
        <family val="2"/>
        <charset val="186"/>
      </rPr>
      <t>(kirjeldada 2017. aasta projekti tegevuskava kvartalite lõikes)</t>
    </r>
  </si>
  <si>
    <t>2017 eel-täidetud vorm</t>
  </si>
  <si>
    <t>sh</t>
  </si>
  <si>
    <t>Välisprojektid kokku</t>
  </si>
  <si>
    <t>Muud projektid kokku</t>
  </si>
  <si>
    <t>Transpordiamet</t>
  </si>
  <si>
    <t>Antav sihtfinantseering investeerimistegevuseks</t>
  </si>
  <si>
    <t xml:space="preserve">Rail Balticu terminali lennujaamaga ühendamine </t>
  </si>
  <si>
    <t>Kopli suunal trammitee rekonstrueerimine</t>
  </si>
  <si>
    <t>Toote/ eelarvepositsiooni nimetus</t>
  </si>
  <si>
    <t>Esialgne eelarve</t>
  </si>
  <si>
    <t>I lisaeelarve</t>
  </si>
  <si>
    <t>Täpsustatud eelarve</t>
  </si>
  <si>
    <t>%</t>
  </si>
  <si>
    <t>Kohalikud maksud</t>
  </si>
  <si>
    <t>Teede ja tänavate sulgemise maks</t>
  </si>
  <si>
    <t>Parkimistasu</t>
  </si>
  <si>
    <t>Lõivud</t>
  </si>
  <si>
    <t>Muud tulud</t>
  </si>
  <si>
    <t>Trahvid</t>
  </si>
  <si>
    <t>KOKKU</t>
  </si>
  <si>
    <t>2017 projekt</t>
  </si>
  <si>
    <t>2016/2017 muutus</t>
  </si>
  <si>
    <t>Üür ja rent</t>
  </si>
  <si>
    <t>Muu toodete ja teenuste müük</t>
  </si>
  <si>
    <t>muud eespoolnimetamata tulud majandustegevusest</t>
  </si>
  <si>
    <t>muu vara üür ja rent</t>
  </si>
  <si>
    <t>11. Transpordiamet</t>
  </si>
  <si>
    <t>Tulud transporditeenustest</t>
  </si>
  <si>
    <t>piletimüügi teenustasu</t>
  </si>
  <si>
    <t>tulu koolibussi teenuse osutamisest teistele valdadele</t>
  </si>
  <si>
    <t>veetranspordi piletitulu</t>
  </si>
  <si>
    <t>VORM 6 a</t>
  </si>
  <si>
    <t>VORM 6 b</t>
  </si>
  <si>
    <t>VORM 6 c</t>
  </si>
  <si>
    <t>VORM 7</t>
  </si>
  <si>
    <t>VORM 3</t>
  </si>
  <si>
    <t>Toetused riigilt ja muudelt institutsioonidelt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</si>
  <si>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</si>
  <si>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investeeringuteks</t>
  </si>
  <si>
    <t>Toetus välisprojektide kaasfinantseerimiseks</t>
  </si>
  <si>
    <t>Välisrahastus kokku</t>
  </si>
  <si>
    <t>CREATE - Liiklusummikute vähendamine Euroopas: transpordi efektiivsuse edendamine</t>
  </si>
  <si>
    <t>NSB CoRe - Läänemere-Balti transpordikoridor kui regiooni ühendaja</t>
  </si>
  <si>
    <t>FLOW</t>
  </si>
  <si>
    <t>Freigth Tails</t>
  </si>
  <si>
    <t>VORM 4</t>
  </si>
  <si>
    <t>Linnakassa tulud</t>
  </si>
  <si>
    <t>Omatulud</t>
  </si>
  <si>
    <t>Toetused</t>
  </si>
  <si>
    <t>2016/2017 põhitaotlus muutus</t>
  </si>
  <si>
    <t>Põhitaotlus</t>
  </si>
  <si>
    <t>Lisataotlus</t>
  </si>
  <si>
    <t>Lühiselgitused lisataotluse kohta</t>
  </si>
  <si>
    <t>ps amortisatsioon</t>
  </si>
  <si>
    <t xml:space="preserve">Katteallikad </t>
  </si>
  <si>
    <t>sh omatulud</t>
  </si>
  <si>
    <t>linnakassa</t>
  </si>
  <si>
    <t>töötasu</t>
  </si>
  <si>
    <t>sellest töötasu</t>
  </si>
  <si>
    <t>välisrahastus</t>
  </si>
  <si>
    <t>välisrahastuse arvelt</t>
  </si>
  <si>
    <t>Toode:</t>
  </si>
  <si>
    <t>Muud eelarvepositsioonid</t>
  </si>
  <si>
    <t>LINNATRANSPORT</t>
  </si>
  <si>
    <t>Tootevaldkond: linnatransport</t>
  </si>
  <si>
    <t>Tootegrupp: ühistransport</t>
  </si>
  <si>
    <t>Liinivedu*</t>
  </si>
  <si>
    <t>* Kulude täpsema jaotuse kinnitab linnavalitsus.</t>
  </si>
  <si>
    <t>Piletimajandus</t>
  </si>
  <si>
    <t>Liiniveo infosüsteemid</t>
  </si>
  <si>
    <t>Tootegrupp: liikluskorraldus*</t>
  </si>
  <si>
    <t>* Eelarve täitmisel on lubatud soetada fooriobjektide hooldusremondi teostamiseks vajalikku materiaalset ja/või immateriaalset põhivara.</t>
  </si>
  <si>
    <t>Tootegrupp: parkimiskorraldus</t>
  </si>
  <si>
    <r>
      <t>Transpordiamet</t>
    </r>
    <r>
      <rPr>
        <sz val="10"/>
        <rFont val="Arial"/>
        <family val="2"/>
        <charset val="186"/>
      </rPr>
      <t xml:space="preserve"> </t>
    </r>
  </si>
  <si>
    <t>Ühistranspordi infrastruktuuri haldamine</t>
  </si>
  <si>
    <r>
      <t xml:space="preserve">sh </t>
    </r>
    <r>
      <rPr>
        <sz val="8"/>
        <rFont val="Arial"/>
        <family val="2"/>
        <charset val="186"/>
      </rPr>
      <t>Viru autobussiterminal</t>
    </r>
  </si>
  <si>
    <t>ühistranspordi ootepaviljonide hooldus</t>
  </si>
  <si>
    <t>ühistranspordi peatuste info</t>
  </si>
  <si>
    <t>Muud linnatranspordi kulud</t>
  </si>
  <si>
    <r>
      <t xml:space="preserve">sh </t>
    </r>
    <r>
      <rPr>
        <sz val="8"/>
        <rFont val="Arial"/>
        <family val="2"/>
        <charset val="186"/>
      </rPr>
      <t>liinivedu laevaga</t>
    </r>
  </si>
  <si>
    <t>sadamate haldus</t>
  </si>
  <si>
    <t>Ühistranspordi uuringud ja projektid</t>
  </si>
  <si>
    <t>sh liikluskorralduse uuringud</t>
  </si>
  <si>
    <t>muud uuringud ja projektid</t>
  </si>
  <si>
    <t>projekt "Liinivõrgu optimeerimine" (ü)</t>
  </si>
  <si>
    <t>Välisrahastusega projekt „CREATE - Liiklusummikute vähendamine Euroopas: transpordi efektiivsuse edendamine” (ü)</t>
  </si>
  <si>
    <t>Välisrahastusega projekt "NSB CoRe - Läänemere-Balti transpordikoridor kui regiooni ühendaja" (ü)</t>
  </si>
  <si>
    <t>Välisrahastusega projekt "FLOW" (ü)</t>
  </si>
  <si>
    <t>Välisrahastusega projekt "Freigth Tails" (ü)</t>
  </si>
  <si>
    <t>Projekt „Koolibuss”</t>
  </si>
  <si>
    <t>Projekt „Pargi ja reisi”</t>
  </si>
  <si>
    <t>VORM 5</t>
  </si>
  <si>
    <r>
      <t xml:space="preserve">Kogu-maksumus </t>
    </r>
    <r>
      <rPr>
        <sz val="8"/>
        <rFont val="Arial"/>
        <family val="2"/>
        <charset val="186"/>
      </rPr>
      <t>(ilma sisend-käibemaksuta / vorm 6b,  rida 10,  veerg e)</t>
    </r>
  </si>
  <si>
    <r>
      <rPr>
        <b/>
        <sz val="10"/>
        <rFont val="Arial"/>
        <family val="2"/>
        <charset val="186"/>
      </rPr>
      <t>2017</t>
    </r>
    <r>
      <rPr>
        <sz val="10"/>
        <rFont val="Arial"/>
        <family val="2"/>
        <charset val="186"/>
      </rPr>
      <t xml:space="preserve"> </t>
    </r>
    <r>
      <rPr>
        <b/>
        <sz val="10"/>
        <rFont val="Arial"/>
        <family val="2"/>
        <charset val="186"/>
      </rPr>
      <t>asutuse taotlus</t>
    </r>
    <r>
      <rPr>
        <sz val="10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(vorm 6b, rida 14, veerg e)</t>
    </r>
  </si>
  <si>
    <t>Transpordiameti haldusala</t>
  </si>
  <si>
    <t>Investeeringud kokku</t>
  </si>
  <si>
    <t>(vorm 6 b, rida 10, veerg e)</t>
  </si>
  <si>
    <t>(vorm 6 b, rida 14, veerg e)</t>
  </si>
  <si>
    <t>Tallinna Transpordiamet</t>
  </si>
  <si>
    <t>Investeerimistegevuse projektid</t>
  </si>
  <si>
    <t>Ametiasutus: Tallinna Transpordiamet</t>
  </si>
  <si>
    <t xml:space="preserve">Kooskõlastused:  </t>
  </si>
  <si>
    <r>
      <t>(</t>
    </r>
    <r>
      <rPr>
        <i/>
        <sz val="9"/>
        <color indexed="8"/>
        <rFont val="Arial"/>
        <family val="2"/>
      </rPr>
      <t>linnavalitsuse liige)</t>
    </r>
  </si>
  <si>
    <r>
      <t xml:space="preserve">€ ilma komakohata, </t>
    </r>
    <r>
      <rPr>
        <sz val="10"/>
        <color rgb="FFFF0000"/>
        <rFont val="Arial"/>
        <family val="2"/>
        <charset val="186"/>
      </rPr>
      <t>võimalusel ümardatuna kümnelisteni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</si>
</sst>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_k_r_-;\-* #,##0.00\ _k_r_-;_-* \-??\ _k_r_-;_-@_-"/>
    <numFmt numFmtId="165" formatCode="#,##0.0"/>
  </numFmts>
  <fonts count="5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name val="Arial"/>
      <family val="2"/>
      <charset val="186"/>
    </font>
    <font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Mang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u/>
      <sz val="10"/>
      <color indexed="12"/>
      <name val="Arial"/>
      <family val="2"/>
      <charset val="186"/>
    </font>
    <font>
      <u/>
      <sz val="8.5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sz val="10"/>
      <name val="Courier"/>
      <family val="3"/>
    </font>
    <font>
      <i/>
      <sz val="9"/>
      <name val="Arial"/>
      <family val="2"/>
      <charset val="186"/>
    </font>
    <font>
      <b/>
      <sz val="12"/>
      <name val="Arial"/>
      <family val="2"/>
      <charset val="186"/>
    </font>
    <font>
      <i/>
      <sz val="9"/>
      <color indexed="8"/>
      <name val="Arial"/>
      <family val="2"/>
    </font>
    <font>
      <sz val="10"/>
      <color rgb="FFFF0000"/>
      <name val="Arial"/>
      <family val="2"/>
      <charset val="186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4" borderId="0" applyNumberFormat="0" applyBorder="0" applyAlignment="0" applyProtection="0"/>
    <xf numFmtId="0" fontId="30" fillId="8" borderId="0" applyNumberFormat="0" applyBorder="0" applyAlignment="0" applyProtection="0"/>
    <xf numFmtId="0" fontId="31" fillId="25" borderId="38" applyNumberFormat="0" applyAlignment="0" applyProtection="0"/>
    <xf numFmtId="0" fontId="32" fillId="26" borderId="3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40" applyNumberFormat="0" applyFill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12" borderId="38" applyNumberFormat="0" applyAlignment="0" applyProtection="0"/>
    <xf numFmtId="0" fontId="42" fillId="0" borderId="43" applyNumberFormat="0" applyFill="0" applyAlignment="0" applyProtection="0"/>
    <xf numFmtId="0" fontId="43" fillId="28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8" fillId="29" borderId="44" applyNumberFormat="0" applyFont="0" applyAlignment="0" applyProtection="0"/>
    <xf numFmtId="0" fontId="4" fillId="29" borderId="44" applyNumberFormat="0" applyFont="0" applyAlignment="0" applyProtection="0"/>
    <xf numFmtId="0" fontId="4" fillId="29" borderId="44" applyNumberFormat="0" applyFont="0" applyAlignment="0" applyProtection="0"/>
    <xf numFmtId="0" fontId="44" fillId="25" borderId="45" applyNumberFormat="0" applyAlignment="0" applyProtection="0"/>
    <xf numFmtId="9" fontId="4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30" borderId="0" applyNumberFormat="0" applyBorder="0" applyAlignment="0" applyProtection="0"/>
    <xf numFmtId="0" fontId="29" fillId="24" borderId="0" applyNumberFormat="0" applyBorder="0" applyAlignment="0" applyProtection="0"/>
    <xf numFmtId="0" fontId="29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/>
    <xf numFmtId="0" fontId="47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/>
    <xf numFmtId="0" fontId="1" fillId="0" borderId="0"/>
    <xf numFmtId="0" fontId="50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377">
    <xf numFmtId="0" fontId="0" fillId="0" borderId="0" xfId="0"/>
    <xf numFmtId="0" fontId="4" fillId="0" borderId="0" xfId="7" applyFont="1"/>
    <xf numFmtId="0" fontId="5" fillId="0" borderId="0" xfId="0" applyFont="1" applyAlignment="1">
      <alignment horizontal="right"/>
    </xf>
    <xf numFmtId="0" fontId="4" fillId="0" borderId="0" xfId="5" applyFont="1"/>
    <xf numFmtId="0" fontId="4" fillId="0" borderId="0" xfId="5" applyFont="1" applyAlignment="1">
      <alignment horizontal="left"/>
    </xf>
    <xf numFmtId="0" fontId="4" fillId="0" borderId="0" xfId="5" applyFont="1" applyBorder="1"/>
    <xf numFmtId="0" fontId="4" fillId="0" borderId="0" xfId="5" applyFont="1" applyFill="1" applyBorder="1"/>
    <xf numFmtId="0" fontId="0" fillId="0" borderId="0" xfId="0" applyAlignment="1">
      <alignment wrapText="1"/>
    </xf>
    <xf numFmtId="0" fontId="3" fillId="0" borderId="0" xfId="7" applyFont="1" applyBorder="1" applyAlignment="1">
      <alignment horizontal="right"/>
    </xf>
    <xf numFmtId="0" fontId="11" fillId="0" borderId="0" xfId="5" applyFont="1" applyBorder="1" applyAlignment="1">
      <alignment horizontal="center" vertical="top" wrapText="1"/>
    </xf>
    <xf numFmtId="0" fontId="4" fillId="0" borderId="0" xfId="7" applyFont="1" applyFill="1"/>
    <xf numFmtId="0" fontId="4" fillId="0" borderId="0" xfId="5" applyFont="1" applyFill="1"/>
    <xf numFmtId="0" fontId="0" fillId="0" borderId="0" xfId="0" applyFill="1"/>
    <xf numFmtId="0" fontId="12" fillId="0" borderId="0" xfId="5" applyFont="1" applyAlignment="1">
      <alignment vertical="top" wrapText="1"/>
    </xf>
    <xf numFmtId="0" fontId="11" fillId="0" borderId="0" xfId="5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4"/>
    </xf>
    <xf numFmtId="0" fontId="0" fillId="0" borderId="1" xfId="0" applyBorder="1" applyAlignment="1">
      <alignment horizontal="left" wrapText="1" indent="4"/>
    </xf>
    <xf numFmtId="0" fontId="0" fillId="0" borderId="1" xfId="0" applyBorder="1" applyAlignment="1">
      <alignment horizontal="left" wrapText="1" indent="2"/>
    </xf>
    <xf numFmtId="0" fontId="4" fillId="0" borderId="0" xfId="2"/>
    <xf numFmtId="0" fontId="4" fillId="0" borderId="0" xfId="8" applyFont="1"/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3" fillId="0" borderId="0" xfId="2" applyFont="1"/>
    <xf numFmtId="0" fontId="5" fillId="0" borderId="0" xfId="2" applyFont="1" applyAlignment="1">
      <alignment horizontal="right"/>
    </xf>
    <xf numFmtId="0" fontId="4" fillId="0" borderId="0" xfId="2" applyAlignment="1">
      <alignment horizontal="right"/>
    </xf>
    <xf numFmtId="0" fontId="14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7" fillId="0" borderId="0" xfId="2" applyFont="1" applyFill="1" applyBorder="1" applyAlignment="1" applyProtection="1">
      <alignment horizontal="left" vertical="top"/>
    </xf>
    <xf numFmtId="0" fontId="8" fillId="0" borderId="0" xfId="2" applyFont="1" applyFill="1" applyBorder="1" applyAlignment="1" applyProtection="1">
      <alignment horizontal="center" vertical="top"/>
    </xf>
    <xf numFmtId="3" fontId="8" fillId="0" borderId="0" xfId="2" applyNumberFormat="1" applyFont="1" applyFill="1" applyBorder="1" applyAlignment="1" applyProtection="1">
      <alignment horizontal="left" vertical="top"/>
    </xf>
    <xf numFmtId="3" fontId="8" fillId="0" borderId="0" xfId="2" applyNumberFormat="1" applyFont="1" applyFill="1" applyBorder="1" applyAlignment="1" applyProtection="1">
      <alignment horizontal="center" vertical="top"/>
    </xf>
    <xf numFmtId="0" fontId="9" fillId="0" borderId="0" xfId="2" applyFont="1" applyBorder="1" applyAlignment="1"/>
    <xf numFmtId="0" fontId="4" fillId="0" borderId="0" xfId="2" applyBorder="1"/>
    <xf numFmtId="0" fontId="11" fillId="0" borderId="0" xfId="2" applyFont="1" applyFill="1" applyBorder="1"/>
    <xf numFmtId="0" fontId="3" fillId="0" borderId="0" xfId="2" applyFont="1" applyBorder="1"/>
    <xf numFmtId="0" fontId="4" fillId="0" borderId="0" xfId="6" applyFont="1" applyAlignment="1">
      <alignment horizontal="left"/>
    </xf>
    <xf numFmtId="0" fontId="3" fillId="0" borderId="0" xfId="2" applyFont="1" applyAlignment="1" applyProtection="1">
      <protection locked="0"/>
    </xf>
    <xf numFmtId="0" fontId="4" fillId="0" borderId="0" xfId="6" applyFont="1"/>
    <xf numFmtId="0" fontId="11" fillId="0" borderId="0" xfId="2" applyFont="1" applyAlignment="1">
      <alignment horizontal="right"/>
    </xf>
    <xf numFmtId="0" fontId="11" fillId="0" borderId="0" xfId="2" applyFont="1"/>
    <xf numFmtId="0" fontId="4" fillId="0" borderId="3" xfId="2" applyFont="1" applyBorder="1" applyAlignment="1">
      <alignment horizontal="left"/>
    </xf>
    <xf numFmtId="0" fontId="4" fillId="0" borderId="4" xfId="2" applyBorder="1" applyAlignment="1">
      <alignment horizontal="left"/>
    </xf>
    <xf numFmtId="0" fontId="15" fillId="0" borderId="1" xfId="2" applyFont="1" applyFill="1" applyBorder="1" applyAlignment="1" applyProtection="1">
      <alignment horizontal="left" vertical="top" wrapText="1"/>
      <protection locked="0"/>
    </xf>
    <xf numFmtId="0" fontId="4" fillId="0" borderId="5" xfId="2" applyBorder="1" applyAlignment="1">
      <alignment horizontal="left"/>
    </xf>
    <xf numFmtId="0" fontId="4" fillId="0" borderId="3" xfId="2" applyFont="1" applyBorder="1"/>
    <xf numFmtId="3" fontId="4" fillId="0" borderId="1" xfId="2" applyNumberFormat="1" applyFont="1" applyBorder="1"/>
    <xf numFmtId="9" fontId="4" fillId="0" borderId="1" xfId="2" applyNumberFormat="1" applyFont="1" applyBorder="1"/>
    <xf numFmtId="0" fontId="4" fillId="0" borderId="6" xfId="2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0" fontId="4" fillId="0" borderId="7" xfId="2" applyFont="1" applyBorder="1"/>
    <xf numFmtId="0" fontId="4" fillId="0" borderId="8" xfId="2" applyFont="1" applyBorder="1"/>
    <xf numFmtId="0" fontId="4" fillId="0" borderId="4" xfId="2" applyFont="1" applyBorder="1"/>
    <xf numFmtId="0" fontId="4" fillId="0" borderId="2" xfId="2" applyFont="1" applyBorder="1"/>
    <xf numFmtId="0" fontId="4" fillId="0" borderId="9" xfId="2" applyFont="1" applyBorder="1" applyAlignment="1">
      <alignment horizontal="left"/>
    </xf>
    <xf numFmtId="0" fontId="4" fillId="0" borderId="10" xfId="2" applyFont="1" applyBorder="1"/>
    <xf numFmtId="0" fontId="4" fillId="0" borderId="9" xfId="2" applyFont="1" applyBorder="1"/>
    <xf numFmtId="0" fontId="4" fillId="0" borderId="11" xfId="2" applyFont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4" fillId="0" borderId="5" xfId="2" applyFont="1" applyBorder="1" applyAlignment="1">
      <alignment horizontal="center"/>
    </xf>
    <xf numFmtId="0" fontId="4" fillId="0" borderId="8" xfId="2" applyFont="1" applyBorder="1" applyAlignment="1">
      <alignment horizontal="left"/>
    </xf>
    <xf numFmtId="0" fontId="4" fillId="0" borderId="12" xfId="2" applyFont="1" applyBorder="1" applyAlignment="1">
      <alignment horizontal="center"/>
    </xf>
    <xf numFmtId="0" fontId="4" fillId="0" borderId="6" xfId="2" applyFont="1" applyBorder="1"/>
    <xf numFmtId="0" fontId="4" fillId="0" borderId="0" xfId="2" applyFont="1" applyBorder="1"/>
    <xf numFmtId="0" fontId="11" fillId="0" borderId="0" xfId="2" applyFont="1" applyAlignment="1">
      <alignment horizontal="left"/>
    </xf>
    <xf numFmtId="0" fontId="4" fillId="0" borderId="0" xfId="2" applyAlignment="1"/>
    <xf numFmtId="0" fontId="12" fillId="0" borderId="0" xfId="2" applyFont="1"/>
    <xf numFmtId="3" fontId="4" fillId="0" borderId="3" xfId="2" applyNumberFormat="1" applyFont="1" applyFill="1" applyBorder="1" applyAlignment="1" applyProtection="1">
      <alignment horizontal="center" vertical="top" wrapText="1"/>
    </xf>
    <xf numFmtId="3" fontId="12" fillId="0" borderId="3" xfId="2" applyNumberFormat="1" applyFont="1" applyFill="1" applyBorder="1" applyAlignment="1" applyProtection="1">
      <alignment horizontal="center" vertical="top" wrapText="1"/>
    </xf>
    <xf numFmtId="3" fontId="12" fillId="0" borderId="1" xfId="2" applyNumberFormat="1" applyFont="1" applyFill="1" applyBorder="1" applyAlignment="1" applyProtection="1">
      <alignment horizontal="center" vertical="top" wrapText="1"/>
    </xf>
    <xf numFmtId="0" fontId="12" fillId="0" borderId="2" xfId="2" applyFont="1" applyBorder="1"/>
    <xf numFmtId="0" fontId="12" fillId="0" borderId="0" xfId="2" applyFont="1" applyBorder="1"/>
    <xf numFmtId="0" fontId="12" fillId="0" borderId="5" xfId="2" applyFont="1" applyBorder="1"/>
    <xf numFmtId="3" fontId="4" fillId="0" borderId="0" xfId="2" applyNumberFormat="1" applyFont="1" applyBorder="1"/>
    <xf numFmtId="0" fontId="12" fillId="0" borderId="8" xfId="2" applyFont="1" applyBorder="1"/>
    <xf numFmtId="0" fontId="12" fillId="0" borderId="13" xfId="2" applyFont="1" applyBorder="1"/>
    <xf numFmtId="0" fontId="4" fillId="0" borderId="13" xfId="2" applyFont="1" applyBorder="1"/>
    <xf numFmtId="0" fontId="12" fillId="0" borderId="12" xfId="2" applyFont="1" applyBorder="1"/>
    <xf numFmtId="0" fontId="3" fillId="0" borderId="0" xfId="2" applyFont="1" applyAlignment="1"/>
    <xf numFmtId="0" fontId="14" fillId="0" borderId="0" xfId="2" applyFont="1" applyAlignment="1"/>
    <xf numFmtId="0" fontId="5" fillId="0" borderId="0" xfId="2" applyFont="1" applyAlignment="1"/>
    <xf numFmtId="0" fontId="3" fillId="0" borderId="0" xfId="2" applyFont="1" applyBorder="1" applyAlignment="1"/>
    <xf numFmtId="0" fontId="5" fillId="0" borderId="0" xfId="2" applyFont="1" applyBorder="1" applyAlignment="1">
      <alignment horizontal="right"/>
    </xf>
    <xf numFmtId="0" fontId="4" fillId="0" borderId="0" xfId="2" applyBorder="1" applyAlignment="1">
      <alignment horizontal="right"/>
    </xf>
    <xf numFmtId="0" fontId="16" fillId="0" borderId="14" xfId="2" applyFont="1" applyBorder="1" applyAlignment="1">
      <alignment horizontal="center" vertical="top" wrapText="1"/>
    </xf>
    <xf numFmtId="0" fontId="16" fillId="0" borderId="15" xfId="2" applyFont="1" applyBorder="1" applyAlignment="1">
      <alignment horizontal="center" vertical="top" wrapText="1"/>
    </xf>
    <xf numFmtId="0" fontId="16" fillId="0" borderId="16" xfId="2" applyFont="1" applyBorder="1" applyAlignment="1">
      <alignment horizontal="center" vertical="top" wrapText="1"/>
    </xf>
    <xf numFmtId="0" fontId="19" fillId="0" borderId="17" xfId="2" applyFont="1" applyBorder="1" applyAlignment="1">
      <alignment horizontal="center" vertical="top" wrapText="1"/>
    </xf>
    <xf numFmtId="0" fontId="17" fillId="0" borderId="18" xfId="2" applyFont="1" applyBorder="1" applyAlignment="1">
      <alignment horizontal="center" wrapText="1"/>
    </xf>
    <xf numFmtId="0" fontId="15" fillId="0" borderId="0" xfId="2" applyFont="1"/>
    <xf numFmtId="0" fontId="15" fillId="0" borderId="19" xfId="2" applyFont="1" applyBorder="1" applyAlignment="1"/>
    <xf numFmtId="0" fontId="15" fillId="0" borderId="20" xfId="2" applyFont="1" applyBorder="1" applyAlignment="1">
      <alignment wrapText="1"/>
    </xf>
    <xf numFmtId="0" fontId="15" fillId="0" borderId="20" xfId="2" applyFont="1" applyBorder="1" applyAlignment="1"/>
    <xf numFmtId="0" fontId="15" fillId="0" borderId="21" xfId="2" applyFont="1" applyBorder="1" applyAlignment="1">
      <alignment vertical="top"/>
    </xf>
    <xf numFmtId="0" fontId="19" fillId="0" borderId="20" xfId="2" applyFont="1" applyBorder="1" applyAlignment="1">
      <alignment horizontal="center" vertical="top"/>
    </xf>
    <xf numFmtId="0" fontId="16" fillId="0" borderId="22" xfId="2" applyFont="1" applyBorder="1" applyAlignment="1">
      <alignment horizontal="center" vertical="top" wrapText="1"/>
    </xf>
    <xf numFmtId="0" fontId="16" fillId="0" borderId="21" xfId="2" applyFont="1" applyBorder="1" applyAlignment="1">
      <alignment horizontal="center" vertical="top" wrapText="1"/>
    </xf>
    <xf numFmtId="0" fontId="16" fillId="0" borderId="23" xfId="2" applyFont="1" applyBorder="1" applyAlignment="1">
      <alignment horizontal="center" vertical="top" wrapText="1"/>
    </xf>
    <xf numFmtId="0" fontId="19" fillId="0" borderId="23" xfId="2" applyFont="1" applyBorder="1" applyAlignment="1">
      <alignment horizontal="center" vertical="top"/>
    </xf>
    <xf numFmtId="0" fontId="19" fillId="0" borderId="24" xfId="2" applyFont="1" applyBorder="1" applyAlignment="1">
      <alignment horizontal="center" vertical="top"/>
    </xf>
    <xf numFmtId="0" fontId="19" fillId="0" borderId="24" xfId="2" applyFont="1" applyBorder="1" applyAlignment="1">
      <alignment horizontal="center" vertical="top" wrapText="1"/>
    </xf>
    <xf numFmtId="0" fontId="16" fillId="0" borderId="25" xfId="2" applyFont="1" applyBorder="1" applyAlignment="1">
      <alignment horizontal="center"/>
    </xf>
    <xf numFmtId="0" fontId="3" fillId="0" borderId="26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wrapText="1"/>
    </xf>
    <xf numFmtId="0" fontId="3" fillId="0" borderId="8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wrapText="1"/>
    </xf>
    <xf numFmtId="0" fontId="3" fillId="0" borderId="27" xfId="2" applyFont="1" applyBorder="1" applyAlignment="1">
      <alignment horizontal="center" wrapText="1"/>
    </xf>
    <xf numFmtId="0" fontId="3" fillId="0" borderId="8" xfId="2" applyFont="1" applyBorder="1" applyAlignment="1">
      <alignment wrapText="1"/>
    </xf>
    <xf numFmtId="0" fontId="3" fillId="0" borderId="12" xfId="2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27" xfId="2" applyFont="1" applyBorder="1"/>
    <xf numFmtId="0" fontId="3" fillId="0" borderId="20" xfId="2" applyFont="1" applyBorder="1" applyAlignment="1">
      <alignment wrapText="1"/>
    </xf>
    <xf numFmtId="0" fontId="3" fillId="0" borderId="28" xfId="2" applyFont="1" applyBorder="1"/>
    <xf numFmtId="0" fontId="3" fillId="0" borderId="20" xfId="2" applyFont="1" applyBorder="1"/>
    <xf numFmtId="0" fontId="3" fillId="0" borderId="21" xfId="2" applyFont="1" applyBorder="1"/>
    <xf numFmtId="0" fontId="3" fillId="0" borderId="29" xfId="2" applyFont="1" applyBorder="1"/>
    <xf numFmtId="0" fontId="9" fillId="0" borderId="0" xfId="2" applyFont="1" applyBorder="1" applyAlignment="1">
      <alignment wrapText="1"/>
    </xf>
    <xf numFmtId="0" fontId="4" fillId="0" borderId="1" xfId="0" applyFont="1" applyBorder="1"/>
    <xf numFmtId="0" fontId="4" fillId="0" borderId="0" xfId="0" applyFont="1" applyBorder="1"/>
    <xf numFmtId="0" fontId="11" fillId="0" borderId="0" xfId="7" applyFont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3" fontId="4" fillId="0" borderId="1" xfId="5" applyNumberFormat="1" applyFont="1" applyBorder="1" applyAlignment="1">
      <alignment horizontal="right" vertical="top" wrapText="1"/>
    </xf>
    <xf numFmtId="0" fontId="5" fillId="0" borderId="0" xfId="7" applyFont="1" applyFill="1" applyAlignment="1"/>
    <xf numFmtId="0" fontId="4" fillId="0" borderId="4" xfId="2" applyFont="1" applyBorder="1" applyAlignment="1">
      <alignment horizontal="left" indent="1"/>
    </xf>
    <xf numFmtId="0" fontId="4" fillId="0" borderId="7" xfId="2" applyFont="1" applyBorder="1" applyAlignment="1">
      <alignment horizontal="left" indent="1"/>
    </xf>
    <xf numFmtId="0" fontId="4" fillId="0" borderId="0" xfId="2" applyFont="1" applyAlignment="1">
      <alignment horizontal="left"/>
    </xf>
    <xf numFmtId="0" fontId="15" fillId="0" borderId="20" xfId="2" applyFont="1" applyBorder="1" applyAlignment="1">
      <alignment horizontal="center" vertical="top" wrapText="1"/>
    </xf>
    <xf numFmtId="0" fontId="4" fillId="0" borderId="4" xfId="0" applyFont="1" applyFill="1" applyBorder="1" applyAlignment="1" applyProtection="1">
      <alignment horizontal="right" vertical="top" wrapText="1"/>
      <protection locked="0"/>
    </xf>
    <xf numFmtId="0" fontId="12" fillId="0" borderId="2" xfId="0" applyFont="1" applyFill="1" applyBorder="1" applyAlignment="1" applyProtection="1">
      <alignment horizontal="left" vertical="top"/>
      <protection locked="0"/>
    </xf>
    <xf numFmtId="0" fontId="20" fillId="0" borderId="12" xfId="0" applyFont="1" applyFill="1" applyBorder="1" applyAlignment="1" applyProtection="1">
      <alignment horizontal="left" vertical="top"/>
      <protection locked="0"/>
    </xf>
    <xf numFmtId="3" fontId="20" fillId="0" borderId="12" xfId="0" applyNumberFormat="1" applyFont="1" applyFill="1" applyBorder="1" applyAlignment="1" applyProtection="1">
      <alignment horizontal="right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3" fontId="4" fillId="0" borderId="8" xfId="4" applyNumberFormat="1" applyFont="1" applyFill="1" applyBorder="1" applyAlignment="1" applyProtection="1">
      <alignment vertical="top"/>
      <protection locked="0"/>
    </xf>
    <xf numFmtId="3" fontId="11" fillId="3" borderId="8" xfId="4" applyNumberFormat="1" applyFont="1" applyFill="1" applyBorder="1" applyAlignment="1" applyProtection="1">
      <alignment vertical="top"/>
      <protection locked="0"/>
    </xf>
    <xf numFmtId="3" fontId="4" fillId="0" borderId="7" xfId="4" applyNumberFormat="1" applyFont="1" applyFill="1" applyBorder="1" applyAlignment="1" applyProtection="1">
      <alignment vertical="top"/>
      <protection locked="0"/>
    </xf>
    <xf numFmtId="0" fontId="22" fillId="3" borderId="8" xfId="4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26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9" fontId="5" fillId="0" borderId="0" xfId="10" applyFont="1" applyFill="1" applyBorder="1"/>
    <xf numFmtId="2" fontId="24" fillId="0" borderId="0" xfId="0" applyNumberFormat="1" applyFont="1" applyFill="1" applyBorder="1" applyAlignment="1">
      <alignment horizontal="left" indent="2"/>
    </xf>
    <xf numFmtId="3" fontId="24" fillId="0" borderId="0" xfId="0" applyNumberFormat="1" applyFont="1" applyFill="1" applyBorder="1"/>
    <xf numFmtId="9" fontId="24" fillId="0" borderId="0" xfId="10" applyFont="1" applyFill="1" applyBorder="1"/>
    <xf numFmtId="0" fontId="0" fillId="0" borderId="0" xfId="0" applyFill="1" applyBorder="1"/>
    <xf numFmtId="9" fontId="0" fillId="0" borderId="0" xfId="1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9" fontId="3" fillId="0" borderId="0" xfId="10" applyFont="1" applyFill="1" applyBorder="1"/>
    <xf numFmtId="2" fontId="9" fillId="0" borderId="0" xfId="0" applyNumberFormat="1" applyFont="1" applyFill="1" applyBorder="1" applyAlignment="1">
      <alignment horizontal="left" indent="2"/>
    </xf>
    <xf numFmtId="3" fontId="9" fillId="0" borderId="0" xfId="0" applyNumberFormat="1" applyFont="1" applyFill="1" applyBorder="1"/>
    <xf numFmtId="9" fontId="9" fillId="0" borderId="0" xfId="10" applyFont="1" applyFill="1" applyBorder="1"/>
    <xf numFmtId="0" fontId="9" fillId="0" borderId="0" xfId="0" applyFont="1" applyFill="1" applyBorder="1" applyAlignment="1">
      <alignment horizontal="left" indent="2"/>
    </xf>
    <xf numFmtId="3" fontId="11" fillId="0" borderId="0" xfId="0" applyNumberFormat="1" applyFont="1" applyFill="1" applyBorder="1"/>
    <xf numFmtId="9" fontId="11" fillId="0" borderId="0" xfId="10" applyFont="1" applyFill="1" applyBorder="1"/>
    <xf numFmtId="3" fontId="0" fillId="0" borderId="0" xfId="0" applyNumberFormat="1" applyFill="1" applyBorder="1"/>
    <xf numFmtId="3" fontId="0" fillId="0" borderId="0" xfId="0" applyNumberFormat="1" applyBorder="1"/>
    <xf numFmtId="44" fontId="27" fillId="0" borderId="7" xfId="9" applyFont="1" applyFill="1" applyBorder="1" applyAlignment="1">
      <alignment horizontal="right" vertical="top" wrapText="1"/>
    </xf>
    <xf numFmtId="44" fontId="27" fillId="0" borderId="13" xfId="9" applyFont="1" applyFill="1" applyBorder="1" applyAlignment="1">
      <alignment horizontal="right" vertical="top" wrapText="1"/>
    </xf>
    <xf numFmtId="44" fontId="27" fillId="0" borderId="12" xfId="9" applyFont="1" applyFill="1" applyBorder="1" applyAlignment="1">
      <alignment horizontal="right" vertical="top" wrapText="1"/>
    </xf>
    <xf numFmtId="44" fontId="27" fillId="0" borderId="1" xfId="9" applyFont="1" applyFill="1" applyBorder="1" applyAlignment="1">
      <alignment horizontal="right" vertical="top" wrapText="1"/>
    </xf>
    <xf numFmtId="9" fontId="0" fillId="0" borderId="0" xfId="10" applyFont="1" applyBorder="1"/>
    <xf numFmtId="3" fontId="48" fillId="0" borderId="0" xfId="2" applyNumberFormat="1" applyFont="1" applyFill="1" applyBorder="1" applyAlignment="1"/>
    <xf numFmtId="0" fontId="3" fillId="0" borderId="0" xfId="2" applyFont="1" applyFill="1"/>
    <xf numFmtId="0" fontId="3" fillId="0" borderId="0" xfId="2" applyFont="1" applyFill="1" applyBorder="1"/>
    <xf numFmtId="0" fontId="5" fillId="0" borderId="0" xfId="2" applyFont="1" applyFill="1" applyBorder="1" applyAlignment="1">
      <alignment horizontal="left" vertical="top"/>
    </xf>
    <xf numFmtId="3" fontId="5" fillId="0" borderId="0" xfId="2" applyNumberFormat="1" applyFont="1" applyFill="1" applyBorder="1" applyAlignment="1">
      <alignment vertical="top"/>
    </xf>
    <xf numFmtId="9" fontId="5" fillId="0" borderId="0" xfId="10" applyFont="1" applyFill="1" applyBorder="1" applyAlignment="1">
      <alignment vertical="top"/>
    </xf>
    <xf numFmtId="0" fontId="3" fillId="0" borderId="0" xfId="2" applyFont="1" applyFill="1" applyBorder="1" applyAlignment="1">
      <alignment horizontal="left" vertical="top"/>
    </xf>
    <xf numFmtId="3" fontId="3" fillId="0" borderId="0" xfId="2" applyNumberFormat="1" applyFont="1" applyFill="1" applyBorder="1" applyAlignment="1">
      <alignment vertical="top"/>
    </xf>
    <xf numFmtId="9" fontId="3" fillId="0" borderId="0" xfId="10" applyFont="1" applyFill="1" applyBorder="1" applyAlignment="1">
      <alignment vertical="top"/>
    </xf>
    <xf numFmtId="0" fontId="9" fillId="0" borderId="0" xfId="2" applyFont="1" applyFill="1" applyBorder="1" applyAlignment="1">
      <alignment horizontal="left" vertical="top" indent="3"/>
    </xf>
    <xf numFmtId="3" fontId="9" fillId="0" borderId="0" xfId="2" applyNumberFormat="1" applyFont="1" applyFill="1" applyBorder="1" applyAlignment="1">
      <alignment vertical="top"/>
    </xf>
    <xf numFmtId="9" fontId="9" fillId="0" borderId="0" xfId="10" applyFont="1" applyFill="1" applyBorder="1" applyAlignment="1">
      <alignment vertical="top"/>
    </xf>
    <xf numFmtId="0" fontId="9" fillId="0" borderId="0" xfId="2" applyFont="1" applyFill="1" applyBorder="1" applyAlignment="1">
      <alignment horizontal="left" vertical="top" wrapText="1" indent="3"/>
    </xf>
    <xf numFmtId="3" fontId="9" fillId="0" borderId="0" xfId="2" applyNumberFormat="1" applyFont="1" applyFill="1" applyBorder="1" applyAlignment="1">
      <alignment vertical="top" wrapText="1"/>
    </xf>
    <xf numFmtId="9" fontId="9" fillId="0" borderId="0" xfId="10" applyFont="1" applyFill="1" applyBorder="1" applyAlignment="1">
      <alignment vertical="top" wrapText="1"/>
    </xf>
    <xf numFmtId="3" fontId="3" fillId="0" borderId="0" xfId="2" applyNumberFormat="1" applyFont="1" applyFill="1" applyAlignment="1">
      <alignment vertical="top"/>
    </xf>
    <xf numFmtId="9" fontId="3" fillId="0" borderId="0" xfId="10" applyFont="1" applyFill="1" applyAlignment="1">
      <alignment vertical="top"/>
    </xf>
    <xf numFmtId="0" fontId="3" fillId="0" borderId="0" xfId="2" applyFont="1" applyFill="1" applyAlignment="1">
      <alignment horizontal="left" vertical="top"/>
    </xf>
    <xf numFmtId="3" fontId="3" fillId="0" borderId="0" xfId="2" applyNumberFormat="1" applyFont="1" applyFill="1" applyBorder="1" applyAlignment="1"/>
    <xf numFmtId="0" fontId="49" fillId="0" borderId="0" xfId="2" applyFont="1" applyFill="1" applyBorder="1"/>
    <xf numFmtId="3" fontId="11" fillId="0" borderId="0" xfId="2" applyNumberFormat="1" applyFont="1" applyFill="1" applyBorder="1"/>
    <xf numFmtId="3" fontId="11" fillId="0" borderId="0" xfId="2" applyNumberFormat="1" applyFont="1" applyFill="1" applyBorder="1" applyAlignment="1"/>
    <xf numFmtId="0" fontId="4" fillId="0" borderId="0" xfId="2" applyFont="1" applyBorder="1" applyAlignment="1">
      <alignment horizontal="left" indent="1"/>
    </xf>
    <xf numFmtId="3" fontId="23" fillId="0" borderId="0" xfId="2" applyNumberFormat="1" applyFont="1" applyBorder="1" applyAlignment="1"/>
    <xf numFmtId="3" fontId="4" fillId="0" borderId="0" xfId="2" applyNumberFormat="1" applyFont="1" applyBorder="1" applyAlignment="1"/>
    <xf numFmtId="9" fontId="23" fillId="0" borderId="0" xfId="10" applyFont="1" applyBorder="1" applyAlignment="1"/>
    <xf numFmtId="0" fontId="23" fillId="0" borderId="0" xfId="2" applyFont="1" applyBorder="1" applyAlignment="1">
      <alignment horizontal="left" indent="2"/>
    </xf>
    <xf numFmtId="3" fontId="20" fillId="0" borderId="0" xfId="2" applyNumberFormat="1" applyFont="1" applyBorder="1" applyAlignment="1">
      <alignment wrapText="1"/>
    </xf>
    <xf numFmtId="0" fontId="4" fillId="0" borderId="0" xfId="2" applyFont="1" applyFill="1" applyBorder="1"/>
    <xf numFmtId="3" fontId="4" fillId="0" borderId="0" xfId="2" applyNumberFormat="1" applyFont="1" applyFill="1" applyBorder="1" applyAlignment="1"/>
    <xf numFmtId="9" fontId="4" fillId="0" borderId="0" xfId="10" applyFont="1" applyBorder="1" applyAlignment="1"/>
    <xf numFmtId="9" fontId="11" fillId="0" borderId="0" xfId="10" applyFont="1" applyFill="1" applyBorder="1" applyAlignment="1"/>
    <xf numFmtId="0" fontId="23" fillId="0" borderId="0" xfId="2" applyFont="1" applyFill="1" applyBorder="1" applyAlignment="1">
      <alignment horizontal="left" indent="2"/>
    </xf>
    <xf numFmtId="3" fontId="23" fillId="0" borderId="0" xfId="2" applyNumberFormat="1" applyFont="1" applyFill="1" applyBorder="1" applyAlignment="1"/>
    <xf numFmtId="9" fontId="23" fillId="0" borderId="0" xfId="10" applyFont="1" applyFill="1" applyBorder="1" applyAlignment="1"/>
    <xf numFmtId="3" fontId="11" fillId="0" borderId="0" xfId="2" applyNumberFormat="1" applyFont="1" applyBorder="1" applyAlignment="1"/>
    <xf numFmtId="9" fontId="11" fillId="0" borderId="0" xfId="10" applyFont="1" applyBorder="1" applyAlignment="1"/>
    <xf numFmtId="9" fontId="20" fillId="0" borderId="0" xfId="10" applyFont="1" applyBorder="1" applyAlignment="1">
      <alignment wrapText="1"/>
    </xf>
    <xf numFmtId="0" fontId="4" fillId="0" borderId="0" xfId="2" applyFont="1" applyFill="1" applyBorder="1" applyAlignment="1" applyProtection="1">
      <alignment horizontal="left" vertical="top" wrapText="1" indent="4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3" fontId="20" fillId="0" borderId="0" xfId="2" applyNumberFormat="1" applyFont="1" applyBorder="1" applyAlignment="1">
      <alignment vertical="top"/>
    </xf>
    <xf numFmtId="9" fontId="20" fillId="0" borderId="0" xfId="10" applyFont="1" applyBorder="1" applyAlignment="1">
      <alignment vertical="top"/>
    </xf>
    <xf numFmtId="0" fontId="20" fillId="0" borderId="0" xfId="2" applyFont="1" applyBorder="1" applyAlignment="1">
      <alignment wrapText="1"/>
    </xf>
    <xf numFmtId="0" fontId="12" fillId="0" borderId="0" xfId="2" applyFont="1" applyFill="1" applyBorder="1" applyAlignment="1" applyProtection="1">
      <alignment horizontal="left" vertical="top" wrapText="1"/>
      <protection locked="0"/>
    </xf>
    <xf numFmtId="3" fontId="12" fillId="0" borderId="0" xfId="2" applyNumberFormat="1" applyFont="1" applyFill="1" applyBorder="1" applyAlignment="1" applyProtection="1">
      <alignment vertical="top" wrapText="1"/>
      <protection locked="0"/>
    </xf>
    <xf numFmtId="0" fontId="20" fillId="0" borderId="0" xfId="2" applyFont="1" applyFill="1" applyBorder="1" applyAlignment="1">
      <alignment wrapText="1"/>
    </xf>
    <xf numFmtId="3" fontId="20" fillId="0" borderId="0" xfId="2" applyNumberFormat="1" applyFont="1" applyFill="1" applyBorder="1" applyAlignment="1">
      <alignment wrapText="1"/>
    </xf>
    <xf numFmtId="0" fontId="23" fillId="0" borderId="0" xfId="2" applyFont="1" applyBorder="1"/>
    <xf numFmtId="3" fontId="12" fillId="0" borderId="0" xfId="2" applyNumberFormat="1" applyFont="1" applyBorder="1" applyAlignment="1"/>
    <xf numFmtId="0" fontId="11" fillId="0" borderId="0" xfId="2" applyFont="1" applyBorder="1"/>
    <xf numFmtId="3" fontId="4" fillId="0" borderId="0" xfId="2" applyNumberFormat="1"/>
    <xf numFmtId="44" fontId="27" fillId="0" borderId="1" xfId="9" applyFont="1" applyFill="1" applyBorder="1" applyAlignment="1">
      <alignment horizontal="center" vertical="top" wrapText="1"/>
    </xf>
    <xf numFmtId="0" fontId="48" fillId="0" borderId="0" xfId="7" applyFont="1" applyAlignment="1">
      <alignment horizontal="left" wrapText="1"/>
    </xf>
    <xf numFmtId="0" fontId="48" fillId="0" borderId="0" xfId="2" applyFont="1" applyAlignment="1">
      <alignment horizontal="left"/>
    </xf>
    <xf numFmtId="0" fontId="26" fillId="0" borderId="0" xfId="2" applyFont="1"/>
    <xf numFmtId="0" fontId="26" fillId="0" borderId="0" xfId="2" applyFont="1" applyAlignment="1">
      <alignment horizontal="left"/>
    </xf>
    <xf numFmtId="0" fontId="4" fillId="0" borderId="0" xfId="2" applyFont="1" applyFill="1"/>
    <xf numFmtId="165" fontId="26" fillId="0" borderId="0" xfId="122" applyNumberFormat="1" applyFont="1" applyFill="1" applyBorder="1" applyAlignment="1">
      <alignment horizontal="left" wrapText="1"/>
    </xf>
    <xf numFmtId="0" fontId="51" fillId="0" borderId="0" xfId="2" applyFont="1" applyFill="1" applyBorder="1"/>
    <xf numFmtId="0" fontId="4" fillId="0" borderId="0" xfId="2" applyFont="1" applyFill="1" applyBorder="1" applyAlignment="1">
      <alignment horizontal="left" vertical="top"/>
    </xf>
    <xf numFmtId="0" fontId="24" fillId="0" borderId="0" xfId="122" applyFont="1" applyFill="1" applyBorder="1" applyAlignment="1" applyProtection="1">
      <alignment horizontal="left" vertical="top" indent="1"/>
    </xf>
    <xf numFmtId="3" fontId="4" fillId="0" borderId="0" xfId="2" applyNumberFormat="1" applyFont="1" applyFill="1"/>
    <xf numFmtId="0" fontId="25" fillId="0" borderId="0" xfId="2" applyFont="1" applyFill="1"/>
    <xf numFmtId="0" fontId="25" fillId="0" borderId="0" xfId="122" applyFont="1" applyFill="1" applyBorder="1" applyAlignment="1" applyProtection="1">
      <alignment horizontal="right" vertical="top"/>
    </xf>
    <xf numFmtId="3" fontId="25" fillId="0" borderId="0" xfId="2" applyNumberFormat="1" applyFont="1" applyFill="1" applyAlignment="1">
      <alignment horizontal="right" vertical="top"/>
    </xf>
    <xf numFmtId="9" fontId="25" fillId="0" borderId="0" xfId="10" applyFont="1" applyFill="1" applyAlignment="1">
      <alignment horizontal="right" vertical="top"/>
    </xf>
    <xf numFmtId="3" fontId="4" fillId="0" borderId="0" xfId="2" applyNumberFormat="1" applyFont="1" applyFill="1" applyAlignment="1">
      <alignment horizontal="right" vertical="top"/>
    </xf>
    <xf numFmtId="9" fontId="4" fillId="0" borderId="0" xfId="10" applyFont="1" applyFill="1" applyAlignment="1">
      <alignment horizontal="right" vertical="top"/>
    </xf>
    <xf numFmtId="9" fontId="4" fillId="0" borderId="0" xfId="10" applyFont="1" applyFill="1" applyBorder="1" applyAlignment="1">
      <alignment horizontal="right" vertical="top"/>
    </xf>
    <xf numFmtId="9" fontId="51" fillId="0" borderId="0" xfId="10" applyFont="1" applyFill="1" applyAlignment="1">
      <alignment horizontal="right" vertical="top"/>
    </xf>
    <xf numFmtId="0" fontId="23" fillId="0" borderId="0" xfId="2" applyNumberFormat="1" applyFont="1" applyFill="1" applyAlignment="1">
      <alignment horizontal="left" vertical="top"/>
    </xf>
    <xf numFmtId="0" fontId="23" fillId="0" borderId="0" xfId="102" applyNumberFormat="1" applyFont="1" applyFill="1" applyBorder="1" applyAlignment="1">
      <alignment horizontal="left" vertical="top"/>
    </xf>
    <xf numFmtId="0" fontId="51" fillId="0" borderId="0" xfId="122" applyNumberFormat="1" applyFont="1" applyFill="1" applyBorder="1" applyAlignment="1" applyProtection="1">
      <alignment horizontal="left" vertical="top" indent="1"/>
    </xf>
    <xf numFmtId="0" fontId="4" fillId="0" borderId="0" xfId="2" applyNumberFormat="1" applyFont="1" applyFill="1" applyAlignment="1">
      <alignment horizontal="left" vertical="top"/>
    </xf>
    <xf numFmtId="0" fontId="23" fillId="0" borderId="0" xfId="122" applyNumberFormat="1" applyFont="1" applyFill="1" applyBorder="1" applyAlignment="1" applyProtection="1">
      <alignment horizontal="left" vertical="top"/>
    </xf>
    <xf numFmtId="3" fontId="4" fillId="0" borderId="0" xfId="122" applyNumberFormat="1" applyFont="1" applyFill="1" applyAlignment="1">
      <alignment horizontal="right" vertical="top"/>
    </xf>
    <xf numFmtId="0" fontId="25" fillId="0" borderId="0" xfId="122" applyNumberFormat="1" applyFont="1" applyFill="1" applyBorder="1" applyAlignment="1" applyProtection="1">
      <alignment horizontal="left" vertical="top" indent="1"/>
    </xf>
    <xf numFmtId="3" fontId="12" fillId="0" borderId="0" xfId="122" applyNumberFormat="1" applyFont="1" applyFill="1" applyAlignment="1">
      <alignment horizontal="right" vertical="top"/>
    </xf>
    <xf numFmtId="9" fontId="12" fillId="0" borderId="0" xfId="10" applyFont="1" applyFill="1" applyAlignment="1">
      <alignment horizontal="right" vertical="top"/>
    </xf>
    <xf numFmtId="0" fontId="12" fillId="0" borderId="0" xfId="122" applyNumberFormat="1" applyFont="1" applyFill="1" applyBorder="1" applyAlignment="1" applyProtection="1">
      <alignment horizontal="left" vertical="top" indent="2"/>
    </xf>
    <xf numFmtId="0" fontId="23" fillId="0" borderId="0" xfId="122" applyNumberFormat="1" applyFont="1" applyFill="1" applyBorder="1" applyAlignment="1" applyProtection="1">
      <alignment horizontal="left" vertical="top" wrapText="1"/>
    </xf>
    <xf numFmtId="0" fontId="51" fillId="0" borderId="0" xfId="122" applyNumberFormat="1" applyFont="1" applyFill="1" applyBorder="1" applyAlignment="1" applyProtection="1">
      <alignment horizontal="left" vertical="top" wrapText="1" indent="2"/>
    </xf>
    <xf numFmtId="0" fontId="11" fillId="0" borderId="0" xfId="122" applyNumberFormat="1" applyFont="1" applyFill="1" applyBorder="1" applyAlignment="1" applyProtection="1">
      <alignment horizontal="left" vertical="top"/>
    </xf>
    <xf numFmtId="0" fontId="11" fillId="0" borderId="0" xfId="122" applyNumberFormat="1" applyFont="1" applyFill="1" applyBorder="1" applyAlignment="1">
      <alignment horizontal="left" vertical="top"/>
    </xf>
    <xf numFmtId="0" fontId="24" fillId="0" borderId="0" xfId="122" applyNumberFormat="1" applyFont="1" applyFill="1" applyBorder="1" applyAlignment="1" applyProtection="1">
      <alignment horizontal="left" vertical="top" indent="1"/>
    </xf>
    <xf numFmtId="0" fontId="24" fillId="0" borderId="0" xfId="122" applyNumberFormat="1" applyFont="1" applyFill="1" applyBorder="1" applyAlignment="1" applyProtection="1">
      <alignment horizontal="left" vertical="top" indent="2"/>
    </xf>
    <xf numFmtId="0" fontId="13" fillId="0" borderId="0" xfId="2" applyNumberFormat="1" applyFont="1" applyFill="1" applyAlignment="1">
      <alignment horizontal="left" vertical="top" indent="1"/>
    </xf>
    <xf numFmtId="0" fontId="52" fillId="0" borderId="0" xfId="122" applyNumberFormat="1" applyFont="1" applyFill="1" applyBorder="1" applyAlignment="1" applyProtection="1">
      <alignment horizontal="left" vertical="top"/>
    </xf>
    <xf numFmtId="3" fontId="11" fillId="0" borderId="0" xfId="122" applyNumberFormat="1" applyFont="1" applyFill="1" applyBorder="1" applyAlignment="1">
      <alignment horizontal="right" vertical="top"/>
    </xf>
    <xf numFmtId="9" fontId="11" fillId="0" borderId="0" xfId="10" applyFont="1" applyFill="1" applyBorder="1" applyAlignment="1">
      <alignment horizontal="right" vertical="top"/>
    </xf>
    <xf numFmtId="0" fontId="24" fillId="0" borderId="0" xfId="122" applyNumberFormat="1" applyFont="1" applyFill="1" applyBorder="1" applyAlignment="1" applyProtection="1">
      <alignment horizontal="left" vertical="top" indent="3"/>
    </xf>
    <xf numFmtId="0" fontId="11" fillId="0" borderId="0" xfId="2" applyNumberFormat="1" applyFont="1" applyFill="1" applyAlignment="1">
      <alignment horizontal="left" vertical="top" indent="2"/>
    </xf>
    <xf numFmtId="0" fontId="4" fillId="0" borderId="0" xfId="123" applyNumberFormat="1" applyFont="1" applyFill="1" applyBorder="1" applyAlignment="1" applyProtection="1">
      <alignment horizontal="left" vertical="top" wrapText="1" indent="2"/>
    </xf>
    <xf numFmtId="3" fontId="24" fillId="0" borderId="0" xfId="122" applyNumberFormat="1" applyFont="1" applyFill="1" applyBorder="1" applyAlignment="1">
      <alignment horizontal="right" vertical="top"/>
    </xf>
    <xf numFmtId="9" fontId="24" fillId="0" borderId="0" xfId="10" applyFont="1" applyFill="1" applyBorder="1" applyAlignment="1">
      <alignment horizontal="right" vertical="top"/>
    </xf>
    <xf numFmtId="3" fontId="4" fillId="0" borderId="0" xfId="122" applyNumberFormat="1" applyFont="1" applyFill="1" applyBorder="1" applyAlignment="1">
      <alignment horizontal="right" vertical="top"/>
    </xf>
    <xf numFmtId="3" fontId="51" fillId="0" borderId="0" xfId="122" applyNumberFormat="1" applyFont="1" applyFill="1" applyBorder="1" applyAlignment="1">
      <alignment horizontal="right" vertical="top"/>
    </xf>
    <xf numFmtId="0" fontId="26" fillId="0" borderId="0" xfId="122" applyNumberFormat="1" applyFont="1" applyFill="1" applyBorder="1" applyAlignment="1" applyProtection="1">
      <alignment horizontal="left" vertical="top"/>
    </xf>
    <xf numFmtId="9" fontId="51" fillId="0" borderId="0" xfId="10" applyFont="1" applyFill="1" applyBorder="1" applyAlignment="1">
      <alignment horizontal="right" vertical="top"/>
    </xf>
    <xf numFmtId="3" fontId="24" fillId="0" borderId="0" xfId="122" applyNumberFormat="1" applyFont="1" applyFill="1" applyBorder="1" applyAlignment="1">
      <alignment horizontal="right"/>
    </xf>
    <xf numFmtId="9" fontId="24" fillId="0" borderId="0" xfId="10" applyFont="1" applyFill="1" applyBorder="1" applyAlignment="1">
      <alignment horizontal="right"/>
    </xf>
    <xf numFmtId="0" fontId="24" fillId="0" borderId="0" xfId="122" applyNumberFormat="1" applyFont="1" applyFill="1" applyBorder="1" applyAlignment="1" applyProtection="1">
      <alignment horizontal="left" vertical="top"/>
    </xf>
    <xf numFmtId="3" fontId="11" fillId="0" borderId="0" xfId="122" applyNumberFormat="1" applyFont="1" applyFill="1" applyBorder="1" applyAlignment="1">
      <alignment horizontal="right"/>
    </xf>
    <xf numFmtId="9" fontId="11" fillId="0" borderId="0" xfId="10" applyFont="1" applyFill="1" applyBorder="1" applyAlignment="1">
      <alignment horizontal="right"/>
    </xf>
    <xf numFmtId="3" fontId="26" fillId="0" borderId="0" xfId="122" applyNumberFormat="1" applyFont="1" applyFill="1" applyBorder="1" applyAlignment="1">
      <alignment horizontal="right"/>
    </xf>
    <xf numFmtId="9" fontId="26" fillId="0" borderId="0" xfId="10" applyFont="1" applyFill="1" applyBorder="1" applyAlignment="1">
      <alignment horizontal="right"/>
    </xf>
    <xf numFmtId="3" fontId="4" fillId="0" borderId="0" xfId="102" applyNumberFormat="1" applyFont="1" applyFill="1" applyBorder="1" applyAlignment="1">
      <alignment horizontal="right"/>
    </xf>
    <xf numFmtId="9" fontId="4" fillId="0" borderId="0" xfId="10" applyFont="1" applyFill="1" applyBorder="1" applyAlignment="1">
      <alignment horizontal="right"/>
    </xf>
    <xf numFmtId="0" fontId="25" fillId="0" borderId="0" xfId="102" applyNumberFormat="1" applyFont="1" applyFill="1" applyBorder="1" applyAlignment="1">
      <alignment horizontal="left" vertical="top" wrapText="1" indent="2"/>
    </xf>
    <xf numFmtId="0" fontId="25" fillId="0" borderId="0" xfId="102" quotePrefix="1" applyNumberFormat="1" applyFont="1" applyFill="1" applyBorder="1" applyAlignment="1">
      <alignment horizontal="left" vertical="top" wrapText="1" indent="1"/>
    </xf>
    <xf numFmtId="3" fontId="25" fillId="0" borderId="0" xfId="2" applyNumberFormat="1" applyFont="1" applyFill="1" applyAlignment="1">
      <alignment horizontal="left" wrapText="1"/>
    </xf>
    <xf numFmtId="9" fontId="25" fillId="0" borderId="0" xfId="10" applyFont="1" applyFill="1" applyAlignment="1">
      <alignment horizontal="left" wrapText="1"/>
    </xf>
    <xf numFmtId="0" fontId="13" fillId="0" borderId="0" xfId="102" applyNumberFormat="1" applyFont="1" applyFill="1" applyBorder="1" applyAlignment="1">
      <alignment horizontal="left" vertical="top"/>
    </xf>
    <xf numFmtId="0" fontId="25" fillId="0" borderId="0" xfId="123" applyNumberFormat="1" applyFont="1" applyFill="1" applyBorder="1" applyAlignment="1" applyProtection="1">
      <alignment horizontal="left" vertical="top" wrapText="1" indent="1"/>
    </xf>
    <xf numFmtId="3" fontId="4" fillId="0" borderId="0" xfId="122" applyNumberFormat="1" applyFont="1" applyFill="1" applyBorder="1" applyAlignment="1">
      <alignment horizontal="right"/>
    </xf>
    <xf numFmtId="0" fontId="4" fillId="0" borderId="0" xfId="123" applyNumberFormat="1" applyFont="1" applyFill="1" applyBorder="1" applyAlignment="1" applyProtection="1">
      <alignment horizontal="left" vertical="top" wrapText="1" indent="3"/>
    </xf>
    <xf numFmtId="0" fontId="12" fillId="0" borderId="0" xfId="122" applyNumberFormat="1" applyFont="1" applyFill="1" applyAlignment="1">
      <alignment horizontal="left" vertical="top" wrapText="1" indent="2"/>
    </xf>
    <xf numFmtId="0" fontId="12" fillId="0" borderId="0" xfId="122" applyNumberFormat="1" applyFont="1" applyFill="1" applyAlignment="1">
      <alignment horizontal="left" vertical="top" indent="2"/>
    </xf>
    <xf numFmtId="3" fontId="51" fillId="0" borderId="0" xfId="122" applyNumberFormat="1" applyFont="1" applyFill="1" applyAlignment="1">
      <alignment horizontal="right" vertical="top"/>
    </xf>
    <xf numFmtId="0" fontId="25" fillId="0" borderId="0" xfId="122" applyNumberFormat="1" applyFont="1" applyFill="1" applyBorder="1" applyAlignment="1" applyProtection="1">
      <alignment horizontal="left" vertical="top" wrapText="1" indent="2"/>
    </xf>
    <xf numFmtId="0" fontId="12" fillId="0" borderId="0" xfId="122" applyNumberFormat="1" applyFont="1" applyFill="1" applyAlignment="1">
      <alignment horizontal="left" vertical="top" wrapText="1" indent="4"/>
    </xf>
    <xf numFmtId="0" fontId="4" fillId="0" borderId="0" xfId="2" applyFont="1" applyFill="1" applyAlignment="1">
      <alignment vertical="top"/>
    </xf>
    <xf numFmtId="3" fontId="4" fillId="0" borderId="0" xfId="2" applyNumberFormat="1" applyFont="1" applyFill="1" applyAlignment="1">
      <alignment horizontal="right"/>
    </xf>
    <xf numFmtId="9" fontId="4" fillId="0" borderId="0" xfId="10" applyFont="1" applyFill="1" applyAlignment="1">
      <alignment horizontal="right"/>
    </xf>
    <xf numFmtId="0" fontId="27" fillId="0" borderId="30" xfId="2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10" fillId="0" borderId="47" xfId="2" applyFont="1" applyFill="1" applyBorder="1" applyAlignment="1" applyProtection="1">
      <alignment horizontal="center" vertical="top" wrapText="1"/>
    </xf>
    <xf numFmtId="0" fontId="15" fillId="0" borderId="47" xfId="2" applyFont="1" applyFill="1" applyBorder="1" applyAlignment="1" applyProtection="1">
      <alignment horizontal="center" vertical="top" wrapText="1"/>
    </xf>
    <xf numFmtId="3" fontId="4" fillId="0" borderId="47" xfId="2" applyNumberFormat="1" applyFont="1" applyFill="1" applyBorder="1" applyAlignment="1" applyProtection="1">
      <alignment horizontal="center" vertical="top" wrapText="1"/>
    </xf>
    <xf numFmtId="3" fontId="4" fillId="5" borderId="47" xfId="2" applyNumberFormat="1" applyFont="1" applyFill="1" applyBorder="1" applyAlignment="1" applyProtection="1">
      <alignment horizontal="center" vertical="top" wrapText="1"/>
    </xf>
    <xf numFmtId="3" fontId="10" fillId="0" borderId="47" xfId="2" applyNumberFormat="1" applyFont="1" applyFill="1" applyBorder="1" applyAlignment="1" applyProtection="1">
      <alignment horizontal="center" vertical="top" wrapText="1"/>
    </xf>
    <xf numFmtId="0" fontId="11" fillId="3" borderId="47" xfId="4" applyFont="1" applyFill="1" applyBorder="1" applyAlignment="1" applyProtection="1">
      <alignment horizontal="left" vertical="top" wrapText="1"/>
      <protection locked="0"/>
    </xf>
    <xf numFmtId="0" fontId="17" fillId="3" borderId="47" xfId="4" applyFont="1" applyFill="1" applyBorder="1" applyAlignment="1" applyProtection="1">
      <alignment horizontal="left" vertical="top"/>
      <protection locked="0"/>
    </xf>
    <xf numFmtId="0" fontId="11" fillId="2" borderId="47" xfId="0" applyFont="1" applyFill="1" applyBorder="1" applyAlignment="1" applyProtection="1">
      <alignment horizontal="left" vertical="top" wrapText="1"/>
      <protection locked="0"/>
    </xf>
    <xf numFmtId="0" fontId="17" fillId="2" borderId="47" xfId="0" applyFont="1" applyFill="1" applyBorder="1" applyAlignment="1" applyProtection="1">
      <alignment horizontal="left" vertical="top"/>
      <protection locked="0"/>
    </xf>
    <xf numFmtId="0" fontId="22" fillId="2" borderId="47" xfId="0" applyFont="1" applyFill="1" applyBorder="1" applyAlignment="1" applyProtection="1">
      <alignment horizontal="left" vertical="top"/>
      <protection locked="0"/>
    </xf>
    <xf numFmtId="3" fontId="22" fillId="2" borderId="47" xfId="0" applyNumberFormat="1" applyFont="1" applyFill="1" applyBorder="1" applyAlignment="1" applyProtection="1">
      <alignment horizontal="right" vertical="top"/>
      <protection locked="0"/>
    </xf>
    <xf numFmtId="0" fontId="20" fillId="0" borderId="48" xfId="0" applyFont="1" applyFill="1" applyBorder="1" applyAlignment="1" applyProtection="1">
      <alignment horizontal="left" vertical="top"/>
      <protection locked="0"/>
    </xf>
    <xf numFmtId="3" fontId="20" fillId="0" borderId="48" xfId="0" applyNumberFormat="1" applyFont="1" applyFill="1" applyBorder="1" applyAlignment="1" applyProtection="1">
      <alignment horizontal="right" vertical="top"/>
      <protection locked="0"/>
    </xf>
    <xf numFmtId="0" fontId="4" fillId="0" borderId="47" xfId="4" applyFont="1" applyFill="1" applyBorder="1" applyAlignment="1" applyProtection="1">
      <alignment horizontal="left" vertical="top" wrapText="1"/>
      <protection locked="0"/>
    </xf>
    <xf numFmtId="0" fontId="12" fillId="0" borderId="47" xfId="4" applyFont="1" applyFill="1" applyBorder="1" applyAlignment="1" applyProtection="1">
      <alignment horizontal="left" vertical="top"/>
      <protection locked="0"/>
    </xf>
    <xf numFmtId="0" fontId="4" fillId="0" borderId="47" xfId="4" applyFont="1" applyFill="1" applyBorder="1" applyAlignment="1" applyProtection="1">
      <alignment horizontal="left" vertical="top"/>
      <protection locked="0"/>
    </xf>
    <xf numFmtId="3" fontId="4" fillId="0" borderId="47" xfId="4" applyNumberFormat="1" applyFont="1" applyFill="1" applyBorder="1" applyAlignment="1" applyProtection="1">
      <alignment vertical="top"/>
      <protection locked="0"/>
    </xf>
    <xf numFmtId="0" fontId="11" fillId="4" borderId="47" xfId="4" applyFont="1" applyFill="1" applyBorder="1" applyAlignment="1" applyProtection="1">
      <alignment horizontal="left" vertical="top" wrapText="1"/>
      <protection locked="0"/>
    </xf>
    <xf numFmtId="3" fontId="11" fillId="4" borderId="47" xfId="4" applyNumberFormat="1" applyFont="1" applyFill="1" applyBorder="1" applyAlignment="1" applyProtection="1">
      <alignment vertical="top"/>
      <protection locked="0"/>
    </xf>
    <xf numFmtId="0" fontId="4" fillId="0" borderId="47" xfId="3" applyFont="1" applyFill="1" applyBorder="1" applyAlignment="1" applyProtection="1">
      <alignment horizontal="left" vertical="top" wrapText="1"/>
      <protection locked="0"/>
    </xf>
    <xf numFmtId="0" fontId="4" fillId="0" borderId="47" xfId="0" applyFont="1" applyFill="1" applyBorder="1" applyAlignment="1" applyProtection="1">
      <alignment horizontal="left" vertical="top"/>
      <protection locked="0"/>
    </xf>
    <xf numFmtId="3" fontId="4" fillId="0" borderId="47" xfId="0" applyNumberFormat="1" applyFont="1" applyFill="1" applyBorder="1" applyAlignment="1" applyProtection="1">
      <alignment vertical="top"/>
      <protection locked="0"/>
    </xf>
    <xf numFmtId="3" fontId="4" fillId="0" borderId="49" xfId="4" applyNumberFormat="1" applyFont="1" applyFill="1" applyBorder="1" applyAlignment="1" applyProtection="1">
      <alignment vertical="top"/>
      <protection locked="0"/>
    </xf>
    <xf numFmtId="3" fontId="4" fillId="0" borderId="50" xfId="4" applyNumberFormat="1" applyFont="1" applyFill="1" applyBorder="1" applyAlignment="1" applyProtection="1">
      <alignment vertical="top"/>
      <protection locked="0"/>
    </xf>
    <xf numFmtId="0" fontId="5" fillId="6" borderId="0" xfId="7" applyFont="1" applyFill="1" applyAlignment="1">
      <alignment horizontal="center"/>
    </xf>
    <xf numFmtId="0" fontId="27" fillId="0" borderId="3" xfId="9" applyNumberFormat="1" applyFont="1" applyFill="1" applyBorder="1" applyAlignment="1">
      <alignment horizontal="center" vertical="top" wrapText="1"/>
    </xf>
    <xf numFmtId="0" fontId="27" fillId="0" borderId="30" xfId="9" applyNumberFormat="1" applyFont="1" applyFill="1" applyBorder="1" applyAlignment="1">
      <alignment horizontal="center" vertical="top" wrapText="1"/>
    </xf>
    <xf numFmtId="0" fontId="27" fillId="0" borderId="6" xfId="9" applyNumberFormat="1" applyFont="1" applyFill="1" applyBorder="1" applyAlignment="1">
      <alignment horizontal="center" vertical="top" wrapText="1"/>
    </xf>
    <xf numFmtId="44" fontId="27" fillId="0" borderId="9" xfId="9" applyFont="1" applyFill="1" applyBorder="1" applyAlignment="1">
      <alignment horizontal="center" vertical="top" wrapText="1"/>
    </xf>
    <xf numFmtId="44" fontId="27" fillId="0" borderId="8" xfId="9" applyFont="1" applyFill="1" applyBorder="1" applyAlignment="1">
      <alignment horizontal="center" vertical="top" wrapText="1"/>
    </xf>
    <xf numFmtId="44" fontId="27" fillId="0" borderId="1" xfId="9" applyFont="1" applyFill="1" applyBorder="1" applyAlignment="1">
      <alignment horizontal="center" vertical="top" wrapText="1"/>
    </xf>
    <xf numFmtId="0" fontId="27" fillId="0" borderId="3" xfId="2" applyFont="1" applyFill="1" applyBorder="1" applyAlignment="1">
      <alignment horizontal="center" vertical="top" wrapText="1"/>
    </xf>
    <xf numFmtId="0" fontId="27" fillId="0" borderId="30" xfId="2" applyFont="1" applyFill="1" applyBorder="1" applyAlignment="1">
      <alignment horizontal="center" vertical="top" wrapText="1"/>
    </xf>
    <xf numFmtId="44" fontId="27" fillId="0" borderId="3" xfId="9" applyFont="1" applyFill="1" applyBorder="1" applyAlignment="1">
      <alignment horizontal="center" vertical="top" wrapText="1"/>
    </xf>
    <xf numFmtId="44" fontId="27" fillId="0" borderId="6" xfId="9" applyFont="1" applyFill="1" applyBorder="1" applyAlignment="1">
      <alignment horizontal="center" vertical="top" wrapText="1"/>
    </xf>
    <xf numFmtId="0" fontId="27" fillId="0" borderId="6" xfId="2" applyFont="1" applyFill="1" applyBorder="1" applyAlignment="1">
      <alignment horizontal="center" vertical="top" wrapText="1"/>
    </xf>
    <xf numFmtId="0" fontId="5" fillId="0" borderId="0" xfId="2" applyFont="1" applyAlignment="1">
      <alignment horizontal="right"/>
    </xf>
    <xf numFmtId="0" fontId="4" fillId="0" borderId="0" xfId="2" applyAlignment="1">
      <alignment horizontal="right"/>
    </xf>
    <xf numFmtId="0" fontId="4" fillId="0" borderId="0" xfId="2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0" fontId="4" fillId="0" borderId="12" xfId="2" applyFont="1" applyBorder="1" applyAlignment="1">
      <alignment horizontal="left"/>
    </xf>
    <xf numFmtId="0" fontId="4" fillId="0" borderId="10" xfId="2" applyFont="1" applyBorder="1" applyAlignment="1">
      <alignment horizontal="left"/>
    </xf>
    <xf numFmtId="0" fontId="4" fillId="0" borderId="31" xfId="2" applyFont="1" applyBorder="1" applyAlignment="1">
      <alignment horizontal="left"/>
    </xf>
    <xf numFmtId="0" fontId="4" fillId="0" borderId="11" xfId="2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20" fillId="0" borderId="3" xfId="2" applyFont="1" applyFill="1" applyBorder="1" applyAlignment="1" applyProtection="1">
      <alignment horizontal="left" vertical="top" wrapText="1"/>
      <protection locked="0"/>
    </xf>
    <xf numFmtId="0" fontId="20" fillId="0" borderId="30" xfId="2" applyFont="1" applyFill="1" applyBorder="1" applyAlignment="1" applyProtection="1">
      <alignment horizontal="left" vertical="top" wrapText="1"/>
      <protection locked="0"/>
    </xf>
    <xf numFmtId="0" fontId="12" fillId="0" borderId="4" xfId="2" applyFont="1" applyBorder="1" applyAlignment="1">
      <alignment horizontal="left"/>
    </xf>
    <xf numFmtId="0" fontId="12" fillId="0" borderId="5" xfId="2" applyFont="1" applyBorder="1" applyAlignment="1">
      <alignment horizontal="left"/>
    </xf>
    <xf numFmtId="0" fontId="4" fillId="0" borderId="3" xfId="2" applyBorder="1" applyAlignment="1">
      <alignment horizontal="left"/>
    </xf>
    <xf numFmtId="0" fontId="4" fillId="0" borderId="30" xfId="2" applyBorder="1" applyAlignment="1">
      <alignment horizontal="left"/>
    </xf>
    <xf numFmtId="0" fontId="4" fillId="0" borderId="6" xfId="2" applyBorder="1" applyAlignment="1">
      <alignment horizontal="left"/>
    </xf>
    <xf numFmtId="0" fontId="4" fillId="0" borderId="0" xfId="2" applyAlignment="1">
      <alignment horizontal="left"/>
    </xf>
    <xf numFmtId="0" fontId="4" fillId="0" borderId="1" xfId="2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0" borderId="30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7" xfId="2" applyBorder="1" applyAlignment="1">
      <alignment horizontal="left"/>
    </xf>
    <xf numFmtId="0" fontId="4" fillId="0" borderId="13" xfId="2" applyBorder="1" applyAlignment="1">
      <alignment horizontal="left"/>
    </xf>
    <xf numFmtId="0" fontId="4" fillId="0" borderId="12" xfId="2" applyBorder="1" applyAlignment="1">
      <alignment horizontal="left"/>
    </xf>
    <xf numFmtId="0" fontId="10" fillId="0" borderId="9" xfId="2" applyFont="1" applyFill="1" applyBorder="1" applyAlignment="1" applyProtection="1">
      <alignment horizontal="center" vertical="top" wrapText="1"/>
    </xf>
    <xf numFmtId="0" fontId="10" fillId="0" borderId="8" xfId="2" applyFont="1" applyFill="1" applyBorder="1" applyAlignment="1" applyProtection="1">
      <alignment horizontal="center" vertical="top" wrapText="1"/>
    </xf>
    <xf numFmtId="0" fontId="11" fillId="0" borderId="0" xfId="2" applyFont="1" applyAlignment="1">
      <alignment horizontal="center"/>
    </xf>
    <xf numFmtId="0" fontId="19" fillId="0" borderId="17" xfId="2" applyFont="1" applyBorder="1" applyAlignment="1">
      <alignment horizontal="center" vertical="top" wrapText="1"/>
    </xf>
    <xf numFmtId="0" fontId="19" fillId="0" borderId="36" xfId="2" applyFont="1" applyBorder="1" applyAlignment="1">
      <alignment horizontal="center" vertical="top" wrapText="1"/>
    </xf>
    <xf numFmtId="0" fontId="19" fillId="0" borderId="37" xfId="2" applyFont="1" applyBorder="1" applyAlignment="1">
      <alignment horizontal="center" vertical="top" wrapText="1"/>
    </xf>
    <xf numFmtId="0" fontId="18" fillId="0" borderId="34" xfId="2" applyFont="1" applyBorder="1" applyAlignment="1">
      <alignment vertical="top" wrapText="1"/>
    </xf>
    <xf numFmtId="0" fontId="18" fillId="0" borderId="30" xfId="2" applyFont="1" applyBorder="1" applyAlignment="1">
      <alignment vertical="top" wrapText="1"/>
    </xf>
    <xf numFmtId="0" fontId="18" fillId="0" borderId="35" xfId="2" applyFont="1" applyBorder="1" applyAlignment="1">
      <alignment vertical="top" wrapText="1"/>
    </xf>
    <xf numFmtId="0" fontId="3" fillId="0" borderId="32" xfId="2" applyFont="1" applyBorder="1" applyAlignment="1">
      <alignment horizontal="center"/>
    </xf>
    <xf numFmtId="0" fontId="3" fillId="0" borderId="33" xfId="2" applyFont="1" applyBorder="1" applyAlignment="1">
      <alignment horizontal="center"/>
    </xf>
    <xf numFmtId="0" fontId="3" fillId="0" borderId="26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20" xfId="2" applyFont="1" applyBorder="1" applyAlignment="1">
      <alignment horizontal="center" wrapText="1"/>
    </xf>
    <xf numFmtId="0" fontId="3" fillId="0" borderId="19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124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Comma 2" xfId="38"/>
    <cellStyle name="Comma 2 2" xfId="39"/>
    <cellStyle name="Comma 2 3" xfId="40"/>
    <cellStyle name="Comma 2 4" xfId="41"/>
    <cellStyle name="Comma 2 5" xfId="42"/>
    <cellStyle name="Comma 2 6" xfId="43"/>
    <cellStyle name="Comma 3" xfId="44"/>
    <cellStyle name="Comma 4" xfId="45"/>
    <cellStyle name="Currency 2" xfId="9"/>
    <cellStyle name="Explanatory Text 2" xfId="46"/>
    <cellStyle name="Good 2" xfId="47"/>
    <cellStyle name="Hea" xfId="48"/>
    <cellStyle name="Hea 2" xfId="49"/>
    <cellStyle name="Heading 1 2" xfId="50"/>
    <cellStyle name="Heading 2 2" xfId="51"/>
    <cellStyle name="Heading 3 2" xfId="52"/>
    <cellStyle name="Heading 4 2" xfId="53"/>
    <cellStyle name="Hoiatustekst" xfId="116"/>
    <cellStyle name="Hyperlink 2" xfId="54"/>
    <cellStyle name="Hyperlink 2 2" xfId="55"/>
    <cellStyle name="Hyperlink_IT_Algu_forma_2007_lv" xfId="117"/>
    <cellStyle name="Hyperlink_Lisad 22.02.11 II" xfId="123"/>
    <cellStyle name="Input 2" xfId="56"/>
    <cellStyle name="Linked Cell 2" xfId="57"/>
    <cellStyle name="Neutral 2" xfId="58"/>
    <cellStyle name="Normaallaad 2" xfId="1"/>
    <cellStyle name="Normaallaad 3" xfId="59"/>
    <cellStyle name="Normaallaad 4" xfId="115"/>
    <cellStyle name="Normaallaad 4 2" xfId="118"/>
    <cellStyle name="Normaallaad 5" xfId="119"/>
    <cellStyle name="Normaallaad 6" xfId="120"/>
    <cellStyle name="Normaallaad 7" xfId="121"/>
    <cellStyle name="Normaallaad_Leht1" xfId="60"/>
    <cellStyle name="Normal" xfId="0" builtinId="0"/>
    <cellStyle name="Normal 10" xfId="61"/>
    <cellStyle name="Normal 11" xfId="62"/>
    <cellStyle name="Normal 12" xfId="63"/>
    <cellStyle name="Normal 2" xfId="2"/>
    <cellStyle name="Normal 2 2" xfId="3"/>
    <cellStyle name="Normal 2 3" xfId="64"/>
    <cellStyle name="Normal 2 3 2" xfId="65"/>
    <cellStyle name="Normal 2 4" xfId="66"/>
    <cellStyle name="Normal 2 4 2" xfId="67"/>
    <cellStyle name="Normal 2 5" xfId="68"/>
    <cellStyle name="Normal 2 6" xfId="69"/>
    <cellStyle name="Normal 3" xfId="70"/>
    <cellStyle name="Normal 3 10" xfId="71"/>
    <cellStyle name="Normal 3 10 2" xfId="72"/>
    <cellStyle name="Normal 3 11" xfId="73"/>
    <cellStyle name="Normal 3 11 2" xfId="74"/>
    <cellStyle name="Normal 3 12" xfId="75"/>
    <cellStyle name="Normal 3 13" xfId="76"/>
    <cellStyle name="Normal 3 2" xfId="77"/>
    <cellStyle name="Normal 3 2 2" xfId="78"/>
    <cellStyle name="Normal 3 2 3" xfId="79"/>
    <cellStyle name="Normal 3 3" xfId="80"/>
    <cellStyle name="Normal 3 3 2" xfId="81"/>
    <cellStyle name="Normal 3 4" xfId="82"/>
    <cellStyle name="Normal 3 4 2" xfId="83"/>
    <cellStyle name="Normal 3 5" xfId="84"/>
    <cellStyle name="Normal 3 5 2" xfId="85"/>
    <cellStyle name="Normal 3 6" xfId="86"/>
    <cellStyle name="Normal 3 7" xfId="87"/>
    <cellStyle name="Normal 3 8" xfId="88"/>
    <cellStyle name="Normal 3 8 2" xfId="89"/>
    <cellStyle name="Normal 3 9" xfId="90"/>
    <cellStyle name="Normal 3 9 2" xfId="91"/>
    <cellStyle name="Normal 4" xfId="92"/>
    <cellStyle name="Normal 4 2" xfId="93"/>
    <cellStyle name="Normal 5" xfId="94"/>
    <cellStyle name="Normal 5 2" xfId="95"/>
    <cellStyle name="Normal 5 2 2" xfId="96"/>
    <cellStyle name="Normal 5 3" xfId="97"/>
    <cellStyle name="Normal 6" xfId="98"/>
    <cellStyle name="Normal 7" xfId="99"/>
    <cellStyle name="Normal 7 2" xfId="100"/>
    <cellStyle name="Normal 8" xfId="4"/>
    <cellStyle name="Normal 9" xfId="101"/>
    <cellStyle name="Normal_2002 määrus lisa 5_Lisad 22.02.11 II" xfId="122"/>
    <cellStyle name="Normal_eelarve muutmise vorm" xfId="5"/>
    <cellStyle name="Normal_eelarve muutmise vorm 2 2" xfId="6"/>
    <cellStyle name="Normal_vorm 1 koond" xfId="7"/>
    <cellStyle name="Normal_vorm 1 koond 2 2" xfId="8"/>
    <cellStyle name="Normal_vorm 1 koond_Lisad 22.02.11 II" xfId="102"/>
    <cellStyle name="Note 2" xfId="103"/>
    <cellStyle name="Note 3" xfId="104"/>
    <cellStyle name="Note 4" xfId="105"/>
    <cellStyle name="Output 2" xfId="106"/>
    <cellStyle name="Percent 2" xfId="10"/>
    <cellStyle name="Percent 3" xfId="107"/>
    <cellStyle name="Rõhk5" xfId="108"/>
    <cellStyle name="Rõhk5 2" xfId="109"/>
    <cellStyle name="Rõhk6" xfId="110"/>
    <cellStyle name="Rõhk6 2" xfId="111"/>
    <cellStyle name="Title 2" xfId="112"/>
    <cellStyle name="Total 2" xfId="113"/>
    <cellStyle name="Warning Text 2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235</xdr:row>
      <xdr:rowOff>85725</xdr:rowOff>
    </xdr:from>
    <xdr:to>
      <xdr:col>9</xdr:col>
      <xdr:colOff>561975</xdr:colOff>
      <xdr:row>250</xdr:row>
      <xdr:rowOff>76201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725" y="42795825"/>
          <a:ext cx="8782050" cy="24193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investeeringuprojektid jaotada järgmiselt: uusehitis - E, rekonstrueerimine või renoveerimine - R, soetused - S. Märkida investeerimisprojekti liigi veergu vastav tähis (kas E, R või S).</a:t>
          </a:r>
          <a:endParaRPr lang="et-EE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Allikad: LE - linnaeelarve vahendid; RE - riigieelarve vahendid; SE - sihtotstarbelised eraldised; VR - välisrahastuse vahendid.</a:t>
          </a:r>
          <a:endParaRPr lang="et-EE" sz="800" b="1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 sh Tallinna Linnavolikogu 17. detsembri 2015 määruse nr 29 "Tallinna linna 2016. aasta eelarve" ja Tallinna Linnavolikogu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2. juuni 2016 määruse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 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"Tallinna linna 2016. aasta esimene lisaeelarve" lisas 4 "Investeerimistegevuse eelarve" kinnitatud investeeringud.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**** sh Tallinna Linnavalitsuse 23. märtsi 2016 korraldusega nr 444-k "Tallinna linna 2015. aasta eelarves ülekantavaks määratud kulutuste ülekandmine 2016. eelarveaastasse". </a:t>
          </a: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Investeeringute koondkavas liigendatakse investeeringud järgnevalt: uusehitus, rekonstrueerimine või renoveerimine, soetused.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Investeeringu finantseerimine liigendatakse vastavalt finantseerimisallikatele (linnaeelarve, riigieelarve, välisrahastus, sihtotstarbelised eraldised).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Linnaosa valitsus täidab iga erineva tegevusvaldkonna kohta eraldi vormi 2 (näiteks: tegevusvaldkond teed ja tänavad = vorm 2; tegevusvaldkond kultuur = vorm 2; jne) ja esitab vastava tegevusvaldkonna investeeringute koondvormi seda valdkonda kureerivale ametile paberkandjal ja elektrooniliselt. Linna tugiteenuste, avaliku korra ja turvalisuse valdkondade investeeringute koondvorm esitada linnasekretärile.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Amet koondab talle esitatud vastava tegevusvaldkonna investeeringute taotlused ühele vormile 2, reastades investeeringud prioriteetsuse järjekorras. 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Ameti tegevusvaldkonna investeeringute koondkavasse arvatud iga investeeringu kohta koostatakse eraldi infokaart vormil 3 a. Vorm 3 b täidetakse juhul, kui investeering kinnitatakse eelarves koondina (hõlmab mitut objekti).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Amet esitab oma tegevusvaldkonna investeeringute koondkava vormi 2 kohaselt, investeeringute infokaardid vormi 3 a kohaselt ning vajadusel investeeringu koondsumma selgituse vorm 3 b kohaselt ühes exceli tööraamatus (st failis), tehes tööraamatusse nii mitu töölehte (</a:t>
          </a:r>
          <a:r>
            <a:rPr lang="et-E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sheet'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i) kui on investeeringute infokaarte. </a:t>
          </a:r>
          <a:endParaRPr lang="et-EE"/>
        </a:p>
      </xdr:txBody>
    </xdr:sp>
    <xdr:clientData/>
  </xdr:twoCellAnchor>
  <xdr:twoCellAnchor>
    <xdr:from>
      <xdr:col>0</xdr:col>
      <xdr:colOff>85725</xdr:colOff>
      <xdr:row>25</xdr:row>
      <xdr:rowOff>85725</xdr:rowOff>
    </xdr:from>
    <xdr:to>
      <xdr:col>9</xdr:col>
      <xdr:colOff>561975</xdr:colOff>
      <xdr:row>40</xdr:row>
      <xdr:rowOff>76201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5725" y="4905375"/>
          <a:ext cx="8991600" cy="24193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investeeringuprojektid jaotada järgmiselt: uusehitis - E, rekonstrueerimine või renoveerimine - R, soetused - S. Märkida investeerimisprojekti liigi veergu vastav tähis (kas E, R või S).</a:t>
          </a:r>
          <a:endParaRPr lang="et-EE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Allikad: LE - linnaeelarve vahendid; RE - riigieelarve vahendid; SE - sihtotstarbelised eraldised; VR - välisrahastuse vahendid.</a:t>
          </a:r>
          <a:endParaRPr lang="et-EE" sz="800" b="1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 sh Tallinna Linnavolikogu 17. detsembri 2015 määruse nr 29 "Tallinna linna 2016. aasta eelarve" ja Tallinna Linnavolikogu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2. juuni 2016 määruse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 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"Tallinna linna 2016. aasta esimene lisaeelarve" lisas 4 "Investeerimistegevuse eelarve" kinnitatud investeeringud.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**** sh Tallinna Linnavalitsuse 23. märtsi 2016 korraldusega nr 444-k "Tallinna linna 2015. aasta eelarves ülekantavaks määratud kulutuste ülekandmine 2016. eelarveaastasse". </a:t>
          </a: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Investeeringute koondkavas liigendatakse investeeringud järgnevalt: uusehitus, rekonstrueerimine või renoveerimine, soetused.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Investeeringu finantseerimine liigendatakse vastavalt finantseerimisallikatele (linnaeelarve, riigieelarve, välisrahastus, sihtotstarbelised eraldised).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Linnaosa valitsus täidab iga erineva tegevusvaldkonna kohta eraldi vormi 2 (näiteks: tegevusvaldkond teed ja tänavad = vorm 2; tegevusvaldkond kultuur = vorm 2; jne) ja esitab vastava tegevusvaldkonna investeeringute koondvormi seda valdkonda kureerivale ametile paberkandjal ja elektrooniliselt. Linna tugiteenuste, avaliku korra ja turvalisuse valdkondade investeeringute koondvorm esitada linnasekretärile.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Amet koondab talle esitatud vastava tegevusvaldkonna investeeringute taotlused ühele vormile 2, reastades investeeringud prioriteetsuse järjekorras. 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Ameti tegevusvaldkonna investeeringute koondkavasse arvatud iga investeeringu kohta koostatakse eraldi infokaart vormil 3 a. Vorm 3 b täidetakse juhul, kui investeering kinnitatakse eelarves koondina (hõlmab mitut objekti).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Amet esitab oma tegevusvaldkonna investeeringute koondkava vormi 2 kohaselt, investeeringute infokaardid vormi 3 a kohaselt ning vajadusel investeeringu koondsumma selgituse vorm 3 b kohaselt ühes exceli tööraamatus (st failis), tehes tööraamatusse nii mitu töölehte (</a:t>
          </a:r>
          <a:r>
            <a:rPr lang="et-E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sheet'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i) kui on investeeringute infokaarte. </a:t>
          </a:r>
          <a:endParaRPr lang="et-E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848475"/>
          <a:ext cx="9153525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ve/Documents/Ametikohtade%20hindamine/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4"/>
  <sheetViews>
    <sheetView showZeros="0" tabSelected="1" zoomScaleNormal="100" workbookViewId="0"/>
  </sheetViews>
  <sheetFormatPr defaultColWidth="11.42578125" defaultRowHeight="12.75" x14ac:dyDescent="0.2"/>
  <cols>
    <col min="1" max="1" width="49.140625" style="3" customWidth="1"/>
    <col min="2" max="2" width="15.140625" style="11" customWidth="1"/>
    <col min="3" max="4" width="11.28515625" style="11" customWidth="1"/>
    <col min="5" max="5" width="9" style="11" customWidth="1"/>
    <col min="6" max="16384" width="11.42578125" style="11"/>
  </cols>
  <sheetData>
    <row r="1" spans="1:5" ht="30" x14ac:dyDescent="0.25">
      <c r="A1" s="218" t="s">
        <v>106</v>
      </c>
      <c r="E1" s="2" t="s">
        <v>9</v>
      </c>
    </row>
    <row r="2" spans="1:5" ht="7.5" customHeight="1" x14ac:dyDescent="0.2">
      <c r="A2" s="7"/>
    </row>
    <row r="3" spans="1:5" x14ac:dyDescent="0.2">
      <c r="A3" s="7"/>
    </row>
    <row r="4" spans="1:5" s="10" customFormat="1" x14ac:dyDescent="0.2">
      <c r="A4" s="125" t="s">
        <v>88</v>
      </c>
      <c r="B4" s="316" t="s">
        <v>220</v>
      </c>
      <c r="C4" s="316"/>
      <c r="D4" s="316"/>
      <c r="E4" s="316"/>
    </row>
    <row r="5" spans="1:5" s="10" customFormat="1" ht="12.75" customHeight="1" x14ac:dyDescent="0.2">
      <c r="A5" s="8"/>
      <c r="B5" s="14" t="s">
        <v>33</v>
      </c>
    </row>
    <row r="6" spans="1:5" s="10" customFormat="1" ht="39" customHeight="1" x14ac:dyDescent="0.2">
      <c r="A6" s="123" t="s">
        <v>85</v>
      </c>
      <c r="B6" s="122" t="s">
        <v>126</v>
      </c>
    </row>
    <row r="7" spans="1:5" s="10" customFormat="1" ht="12.75" customHeight="1" x14ac:dyDescent="0.2">
      <c r="A7" s="119" t="s">
        <v>77</v>
      </c>
      <c r="B7" s="124"/>
    </row>
    <row r="8" spans="1:5" s="10" customFormat="1" ht="12.75" customHeight="1" x14ac:dyDescent="0.2">
      <c r="A8" s="15"/>
      <c r="B8" s="124"/>
    </row>
    <row r="9" spans="1:5" s="10" customFormat="1" ht="12.75" customHeight="1" x14ac:dyDescent="0.2">
      <c r="A9" s="119" t="s">
        <v>78</v>
      </c>
      <c r="B9" s="124"/>
    </row>
    <row r="10" spans="1:5" s="10" customFormat="1" ht="12.75" customHeight="1" x14ac:dyDescent="0.2">
      <c r="A10" s="15"/>
      <c r="B10" s="124"/>
    </row>
    <row r="11" spans="1:5" s="10" customFormat="1" ht="12.75" customHeight="1" x14ac:dyDescent="0.2">
      <c r="A11" s="119" t="s">
        <v>79</v>
      </c>
      <c r="B11" s="124"/>
    </row>
    <row r="12" spans="1:5" s="10" customFormat="1" ht="12.75" customHeight="1" x14ac:dyDescent="0.2">
      <c r="A12" s="19" t="s">
        <v>44</v>
      </c>
      <c r="B12" s="124"/>
    </row>
    <row r="13" spans="1:5" s="10" customFormat="1" ht="12.75" customHeight="1" x14ac:dyDescent="0.2">
      <c r="A13" s="18" t="s">
        <v>42</v>
      </c>
      <c r="B13" s="124"/>
    </row>
    <row r="14" spans="1:5" s="10" customFormat="1" ht="12.75" customHeight="1" x14ac:dyDescent="0.2">
      <c r="A14" s="18" t="s">
        <v>43</v>
      </c>
      <c r="B14" s="124"/>
    </row>
    <row r="15" spans="1:5" s="10" customFormat="1" ht="25.5" x14ac:dyDescent="0.2">
      <c r="A15" s="18" t="s">
        <v>86</v>
      </c>
      <c r="B15" s="124"/>
    </row>
    <row r="16" spans="1:5" s="10" customFormat="1" ht="25.5" x14ac:dyDescent="0.2">
      <c r="A16" s="18" t="s">
        <v>87</v>
      </c>
      <c r="B16" s="124"/>
    </row>
    <row r="17" spans="1:8" s="10" customFormat="1" ht="12.75" customHeight="1" x14ac:dyDescent="0.2">
      <c r="A17" s="17" t="s">
        <v>40</v>
      </c>
      <c r="B17" s="124"/>
    </row>
    <row r="18" spans="1:8" s="10" customFormat="1" ht="12.75" customHeight="1" x14ac:dyDescent="0.2">
      <c r="A18" s="17" t="s">
        <v>41</v>
      </c>
      <c r="B18" s="124"/>
    </row>
    <row r="19" spans="1:8" s="10" customFormat="1" ht="12.75" customHeight="1" x14ac:dyDescent="0.2">
      <c r="A19" s="17"/>
      <c r="B19" s="124"/>
    </row>
    <row r="20" spans="1:8" s="10" customFormat="1" ht="12.75" customHeight="1" x14ac:dyDescent="0.2">
      <c r="A20" s="119" t="s">
        <v>80</v>
      </c>
      <c r="B20" s="124"/>
    </row>
    <row r="21" spans="1:8" s="10" customFormat="1" ht="12.75" customHeight="1" x14ac:dyDescent="0.2">
      <c r="A21" s="16" t="s">
        <v>45</v>
      </c>
      <c r="B21" s="124"/>
    </row>
    <row r="22" spans="1:8" s="10" customFormat="1" ht="25.5" x14ac:dyDescent="0.2">
      <c r="A22" s="18" t="s">
        <v>38</v>
      </c>
      <c r="B22" s="124"/>
    </row>
    <row r="23" spans="1:8" s="10" customFormat="1" ht="12.75" customHeight="1" x14ac:dyDescent="0.2">
      <c r="A23" s="15"/>
      <c r="B23" s="124"/>
    </row>
    <row r="24" spans="1:8" s="10" customFormat="1" ht="12.75" customHeight="1" x14ac:dyDescent="0.2">
      <c r="A24" s="119" t="s">
        <v>217</v>
      </c>
      <c r="B24" s="124"/>
    </row>
    <row r="25" spans="1:8" s="10" customFormat="1" ht="12.75" customHeight="1" x14ac:dyDescent="0.2">
      <c r="A25" s="15"/>
      <c r="B25" s="124"/>
    </row>
    <row r="26" spans="1:8" s="10" customFormat="1" ht="12.75" customHeight="1" x14ac:dyDescent="0.2">
      <c r="A26" s="119" t="s">
        <v>81</v>
      </c>
      <c r="B26" s="124"/>
      <c r="H26" s="11"/>
    </row>
    <row r="27" spans="1:8" s="10" customFormat="1" ht="24.75" customHeight="1" x14ac:dyDescent="0.2">
      <c r="A27" s="18" t="s">
        <v>39</v>
      </c>
      <c r="B27" s="124"/>
      <c r="H27" s="6"/>
    </row>
    <row r="28" spans="1:8" s="10" customFormat="1" ht="12.75" customHeight="1" x14ac:dyDescent="0.2">
      <c r="A28" s="15"/>
      <c r="B28" s="124"/>
    </row>
    <row r="29" spans="1:8" s="10" customFormat="1" ht="12.75" customHeight="1" x14ac:dyDescent="0.2">
      <c r="A29" s="119" t="s">
        <v>82</v>
      </c>
      <c r="B29" s="124"/>
    </row>
    <row r="30" spans="1:8" s="10" customFormat="1" ht="12.75" customHeight="1" x14ac:dyDescent="0.2">
      <c r="A30" s="120"/>
      <c r="B30" s="9"/>
    </row>
    <row r="31" spans="1:8" s="10" customFormat="1" ht="12.75" customHeight="1" x14ac:dyDescent="0.2">
      <c r="A31" s="120"/>
      <c r="B31" s="9"/>
    </row>
    <row r="32" spans="1:8" s="10" customFormat="1" ht="12.75" customHeight="1" x14ac:dyDescent="0.2">
      <c r="A32" s="120"/>
      <c r="B32" s="9"/>
    </row>
    <row r="33" spans="1:7" s="10" customFormat="1" ht="12.75" customHeight="1" x14ac:dyDescent="0.2">
      <c r="A33" s="121" t="s">
        <v>83</v>
      </c>
    </row>
    <row r="34" spans="1:7" ht="14.25" customHeight="1" x14ac:dyDescent="0.2">
      <c r="A34" s="5" t="s">
        <v>84</v>
      </c>
      <c r="B34" s="5"/>
      <c r="C34" s="10"/>
      <c r="D34" s="10"/>
      <c r="E34" s="10"/>
      <c r="F34" s="10"/>
      <c r="G34" s="10"/>
    </row>
    <row r="35" spans="1:7" ht="15" customHeight="1" x14ac:dyDescent="0.2">
      <c r="A35" s="4" t="s">
        <v>10</v>
      </c>
      <c r="B35" s="3"/>
      <c r="C35" s="10"/>
      <c r="D35" s="10"/>
      <c r="E35" s="10"/>
      <c r="F35" s="10"/>
      <c r="G35" s="10"/>
    </row>
    <row r="36" spans="1:7" ht="15" customHeight="1" x14ac:dyDescent="0.2">
      <c r="A36" s="4"/>
      <c r="B36" s="3"/>
      <c r="C36" s="10"/>
      <c r="D36" s="10"/>
      <c r="E36" s="10"/>
      <c r="F36" s="10"/>
      <c r="G36" s="10"/>
    </row>
    <row r="37" spans="1:7" ht="15" customHeight="1" x14ac:dyDescent="0.2">
      <c r="A37" s="4" t="s">
        <v>29</v>
      </c>
      <c r="B37" s="3"/>
      <c r="C37" s="10"/>
      <c r="D37" s="10"/>
      <c r="E37" s="10"/>
      <c r="F37" s="10"/>
      <c r="G37" s="10"/>
    </row>
    <row r="38" spans="1:7" x14ac:dyDescent="0.2">
      <c r="A38" s="13"/>
      <c r="B38"/>
      <c r="C38" s="10"/>
      <c r="D38" s="10"/>
      <c r="E38" s="10"/>
      <c r="F38" s="10"/>
      <c r="G38" s="10"/>
    </row>
    <row r="39" spans="1:7" x14ac:dyDescent="0.2">
      <c r="A39" s="13"/>
      <c r="B39"/>
      <c r="C39" s="10"/>
      <c r="D39" s="10"/>
      <c r="E39" s="10"/>
      <c r="F39" s="10"/>
      <c r="G39" s="10"/>
    </row>
    <row r="40" spans="1:7" x14ac:dyDescent="0.2">
      <c r="B40" s="3"/>
      <c r="C40" s="10"/>
      <c r="D40" s="10"/>
      <c r="E40" s="10"/>
      <c r="F40" s="10"/>
      <c r="G40" s="10"/>
    </row>
    <row r="41" spans="1:7" s="12" customFormat="1" x14ac:dyDescent="0.2">
      <c r="A41" s="3"/>
      <c r="B41"/>
      <c r="C41" s="10"/>
      <c r="D41" s="10"/>
      <c r="E41" s="10"/>
      <c r="F41" s="10"/>
      <c r="G41" s="10"/>
    </row>
    <row r="42" spans="1:7" s="12" customFormat="1" x14ac:dyDescent="0.2">
      <c r="A42" s="1"/>
      <c r="B42"/>
      <c r="C42" s="10"/>
      <c r="D42" s="10"/>
      <c r="E42" s="10"/>
      <c r="F42" s="10"/>
      <c r="G42" s="10"/>
    </row>
    <row r="43" spans="1:7" x14ac:dyDescent="0.2">
      <c r="A43" s="1"/>
      <c r="B43" s="3"/>
      <c r="C43" s="10"/>
      <c r="D43" s="10"/>
      <c r="E43" s="10"/>
      <c r="F43" s="10"/>
      <c r="G43" s="10"/>
    </row>
    <row r="44" spans="1:7" x14ac:dyDescent="0.2">
      <c r="B44" s="3"/>
      <c r="C44" s="10"/>
      <c r="D44" s="10"/>
      <c r="E44" s="10"/>
      <c r="F44" s="10"/>
      <c r="G44" s="10"/>
    </row>
    <row r="45" spans="1:7" x14ac:dyDescent="0.2">
      <c r="B45" s="3"/>
      <c r="C45" s="10"/>
      <c r="D45" s="10"/>
      <c r="E45" s="10"/>
      <c r="F45" s="10"/>
      <c r="G45" s="10"/>
    </row>
    <row r="46" spans="1:7" x14ac:dyDescent="0.2">
      <c r="B46" s="3"/>
      <c r="C46" s="10"/>
      <c r="D46" s="10"/>
      <c r="E46" s="10"/>
      <c r="F46" s="10"/>
      <c r="G46" s="10"/>
    </row>
    <row r="47" spans="1:7" x14ac:dyDescent="0.2">
      <c r="B47" s="3"/>
      <c r="C47" s="3"/>
    </row>
    <row r="48" spans="1:7" x14ac:dyDescent="0.2">
      <c r="B48" s="3"/>
      <c r="C48" s="3"/>
    </row>
    <row r="49" spans="2:3" x14ac:dyDescent="0.2">
      <c r="B49" s="3"/>
      <c r="C49" s="3"/>
    </row>
    <row r="50" spans="2:3" x14ac:dyDescent="0.2">
      <c r="B50" s="3"/>
      <c r="C50" s="3"/>
    </row>
    <row r="51" spans="2:3" x14ac:dyDescent="0.2">
      <c r="B51" s="3"/>
      <c r="C51" s="3"/>
    </row>
    <row r="52" spans="2:3" x14ac:dyDescent="0.2">
      <c r="B52" s="3"/>
      <c r="C52" s="3"/>
    </row>
    <row r="53" spans="2:3" x14ac:dyDescent="0.2">
      <c r="B53" s="3"/>
      <c r="C53" s="3"/>
    </row>
    <row r="54" spans="2:3" x14ac:dyDescent="0.2">
      <c r="B54" s="3"/>
      <c r="C54" s="3"/>
    </row>
    <row r="55" spans="2:3" x14ac:dyDescent="0.2">
      <c r="B55" s="3"/>
      <c r="C55" s="3"/>
    </row>
    <row r="56" spans="2:3" x14ac:dyDescent="0.2">
      <c r="B56" s="3"/>
      <c r="C56" s="3"/>
    </row>
    <row r="57" spans="2:3" x14ac:dyDescent="0.2">
      <c r="B57" s="3"/>
      <c r="C57" s="3"/>
    </row>
    <row r="58" spans="2:3" x14ac:dyDescent="0.2">
      <c r="B58" s="3"/>
      <c r="C58" s="3"/>
    </row>
    <row r="59" spans="2:3" x14ac:dyDescent="0.2">
      <c r="B59" s="3"/>
      <c r="C59" s="3"/>
    </row>
    <row r="60" spans="2:3" x14ac:dyDescent="0.2">
      <c r="B60" s="3"/>
      <c r="C60" s="3"/>
    </row>
    <row r="61" spans="2:3" x14ac:dyDescent="0.2">
      <c r="B61" s="3"/>
      <c r="C61" s="3"/>
    </row>
    <row r="62" spans="2:3" x14ac:dyDescent="0.2">
      <c r="B62" s="3"/>
      <c r="C62" s="3"/>
    </row>
    <row r="63" spans="2:3" x14ac:dyDescent="0.2">
      <c r="B63" s="3"/>
      <c r="C63" s="3"/>
    </row>
    <row r="64" spans="2:3" x14ac:dyDescent="0.2">
      <c r="B64" s="3"/>
      <c r="C64" s="3"/>
    </row>
    <row r="65" spans="2:3" x14ac:dyDescent="0.2">
      <c r="B65" s="3"/>
      <c r="C65" s="3"/>
    </row>
    <row r="66" spans="2:3" x14ac:dyDescent="0.2">
      <c r="B66" s="3"/>
      <c r="C66" s="3"/>
    </row>
    <row r="67" spans="2:3" x14ac:dyDescent="0.2">
      <c r="B67" s="3"/>
      <c r="C67" s="3"/>
    </row>
    <row r="68" spans="2:3" x14ac:dyDescent="0.2">
      <c r="B68" s="3"/>
      <c r="C68" s="3"/>
    </row>
    <row r="69" spans="2:3" x14ac:dyDescent="0.2">
      <c r="B69" s="3"/>
      <c r="C69" s="3"/>
    </row>
    <row r="70" spans="2:3" x14ac:dyDescent="0.2">
      <c r="B70" s="3"/>
      <c r="C70" s="3"/>
    </row>
    <row r="71" spans="2:3" x14ac:dyDescent="0.2">
      <c r="B71" s="3"/>
      <c r="C71" s="3"/>
    </row>
    <row r="72" spans="2:3" x14ac:dyDescent="0.2">
      <c r="B72" s="3"/>
      <c r="C72" s="3"/>
    </row>
    <row r="73" spans="2:3" x14ac:dyDescent="0.2">
      <c r="B73" s="3"/>
      <c r="C73" s="3"/>
    </row>
    <row r="74" spans="2:3" x14ac:dyDescent="0.2">
      <c r="B74" s="3"/>
      <c r="C74" s="3"/>
    </row>
    <row r="75" spans="2:3" x14ac:dyDescent="0.2">
      <c r="B75" s="3"/>
      <c r="C75" s="3"/>
    </row>
    <row r="76" spans="2:3" x14ac:dyDescent="0.2">
      <c r="B76" s="3"/>
      <c r="C76" s="3"/>
    </row>
    <row r="77" spans="2:3" x14ac:dyDescent="0.2">
      <c r="B77" s="3"/>
      <c r="C77" s="3"/>
    </row>
    <row r="78" spans="2:3" x14ac:dyDescent="0.2">
      <c r="B78" s="3"/>
      <c r="C78" s="3"/>
    </row>
    <row r="79" spans="2:3" x14ac:dyDescent="0.2">
      <c r="B79" s="3"/>
      <c r="C79" s="3"/>
    </row>
    <row r="80" spans="2:3" x14ac:dyDescent="0.2">
      <c r="B80" s="3"/>
      <c r="C80" s="3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3"/>
      <c r="C83" s="3"/>
    </row>
    <row r="84" spans="2:3" x14ac:dyDescent="0.2">
      <c r="B84" s="3"/>
      <c r="C84" s="3"/>
    </row>
    <row r="85" spans="2:3" x14ac:dyDescent="0.2">
      <c r="B85" s="3"/>
      <c r="C85" s="3"/>
    </row>
    <row r="86" spans="2:3" x14ac:dyDescent="0.2">
      <c r="B86" s="3"/>
      <c r="C86" s="3"/>
    </row>
    <row r="87" spans="2:3" x14ac:dyDescent="0.2">
      <c r="B87" s="3"/>
      <c r="C87" s="3"/>
    </row>
    <row r="88" spans="2:3" x14ac:dyDescent="0.2">
      <c r="B88" s="3"/>
      <c r="C88" s="3"/>
    </row>
    <row r="89" spans="2:3" x14ac:dyDescent="0.2">
      <c r="B89" s="3"/>
      <c r="C89" s="3"/>
    </row>
    <row r="90" spans="2:3" x14ac:dyDescent="0.2">
      <c r="B90" s="3"/>
      <c r="C90" s="3"/>
    </row>
    <row r="91" spans="2:3" x14ac:dyDescent="0.2">
      <c r="B91" s="3"/>
      <c r="C91" s="3"/>
    </row>
    <row r="92" spans="2:3" x14ac:dyDescent="0.2">
      <c r="B92" s="3"/>
      <c r="C92" s="3"/>
    </row>
    <row r="93" spans="2:3" x14ac:dyDescent="0.2">
      <c r="B93" s="3"/>
      <c r="C93" s="3"/>
    </row>
    <row r="94" spans="2:3" x14ac:dyDescent="0.2">
      <c r="B94" s="3"/>
      <c r="C94" s="3"/>
    </row>
    <row r="95" spans="2:3" x14ac:dyDescent="0.2">
      <c r="B95" s="3"/>
      <c r="C95" s="3"/>
    </row>
    <row r="96" spans="2:3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25" spans="2:3" x14ac:dyDescent="0.2">
      <c r="B125" s="3"/>
      <c r="C125" s="3"/>
    </row>
    <row r="126" spans="2:3" x14ac:dyDescent="0.2">
      <c r="B126" s="3"/>
      <c r="C126" s="3"/>
    </row>
    <row r="127" spans="2:3" x14ac:dyDescent="0.2">
      <c r="B127" s="3"/>
      <c r="C127" s="3"/>
    </row>
    <row r="128" spans="2:3" x14ac:dyDescent="0.2">
      <c r="B128" s="3"/>
      <c r="C128" s="3"/>
    </row>
    <row r="129" spans="2:3" x14ac:dyDescent="0.2">
      <c r="B129" s="3"/>
      <c r="C129" s="3"/>
    </row>
    <row r="130" spans="2:3" x14ac:dyDescent="0.2">
      <c r="B130" s="3"/>
      <c r="C130" s="3"/>
    </row>
    <row r="131" spans="2:3" x14ac:dyDescent="0.2">
      <c r="B131" s="3"/>
      <c r="C131" s="3"/>
    </row>
    <row r="132" spans="2:3" x14ac:dyDescent="0.2">
      <c r="B132" s="3"/>
      <c r="C132" s="3"/>
    </row>
    <row r="133" spans="2:3" x14ac:dyDescent="0.2">
      <c r="B133" s="3"/>
      <c r="C133" s="3"/>
    </row>
    <row r="134" spans="2:3" x14ac:dyDescent="0.2">
      <c r="B134" s="3"/>
      <c r="C134" s="3"/>
    </row>
    <row r="135" spans="2:3" x14ac:dyDescent="0.2">
      <c r="B135" s="3"/>
      <c r="C135" s="3"/>
    </row>
    <row r="136" spans="2:3" x14ac:dyDescent="0.2">
      <c r="B136" s="3"/>
      <c r="C136" s="3"/>
    </row>
    <row r="137" spans="2:3" x14ac:dyDescent="0.2">
      <c r="B137" s="3"/>
      <c r="C137" s="3"/>
    </row>
    <row r="138" spans="2:3" x14ac:dyDescent="0.2">
      <c r="B138" s="3"/>
      <c r="C138" s="3"/>
    </row>
    <row r="139" spans="2:3" x14ac:dyDescent="0.2">
      <c r="B139" s="3"/>
      <c r="C139" s="3"/>
    </row>
    <row r="140" spans="2:3" x14ac:dyDescent="0.2">
      <c r="B140" s="3"/>
      <c r="C140" s="3"/>
    </row>
    <row r="141" spans="2:3" x14ac:dyDescent="0.2">
      <c r="B141" s="3"/>
      <c r="C141" s="3"/>
    </row>
    <row r="142" spans="2:3" x14ac:dyDescent="0.2">
      <c r="B142" s="3"/>
      <c r="C142" s="3"/>
    </row>
    <row r="143" spans="2:3" x14ac:dyDescent="0.2">
      <c r="B143" s="3"/>
      <c r="C143" s="3"/>
    </row>
    <row r="144" spans="2:3" x14ac:dyDescent="0.2">
      <c r="B144" s="3"/>
      <c r="C144" s="3"/>
    </row>
    <row r="145" spans="2:3" x14ac:dyDescent="0.2">
      <c r="B145" s="3"/>
      <c r="C145" s="3"/>
    </row>
    <row r="146" spans="2:3" x14ac:dyDescent="0.2">
      <c r="B146" s="3"/>
      <c r="C146" s="3"/>
    </row>
    <row r="147" spans="2:3" x14ac:dyDescent="0.2">
      <c r="B147" s="3"/>
      <c r="C147" s="3"/>
    </row>
    <row r="148" spans="2:3" x14ac:dyDescent="0.2">
      <c r="B148" s="3"/>
      <c r="C148" s="3"/>
    </row>
    <row r="149" spans="2:3" x14ac:dyDescent="0.2">
      <c r="B149" s="3"/>
      <c r="C149" s="3"/>
    </row>
    <row r="150" spans="2:3" x14ac:dyDescent="0.2">
      <c r="B150" s="3"/>
      <c r="C150" s="3"/>
    </row>
    <row r="151" spans="2:3" x14ac:dyDescent="0.2">
      <c r="B151" s="3"/>
      <c r="C151" s="3"/>
    </row>
    <row r="152" spans="2:3" x14ac:dyDescent="0.2">
      <c r="B152" s="3"/>
      <c r="C152" s="3"/>
    </row>
    <row r="153" spans="2:3" x14ac:dyDescent="0.2">
      <c r="B153" s="3"/>
      <c r="C153" s="3"/>
    </row>
    <row r="154" spans="2:3" x14ac:dyDescent="0.2">
      <c r="B154" s="3"/>
      <c r="C154" s="3"/>
    </row>
    <row r="155" spans="2:3" x14ac:dyDescent="0.2">
      <c r="B155" s="3"/>
      <c r="C155" s="3"/>
    </row>
    <row r="156" spans="2:3" x14ac:dyDescent="0.2">
      <c r="B156" s="3"/>
      <c r="C156" s="3"/>
    </row>
    <row r="157" spans="2:3" x14ac:dyDescent="0.2">
      <c r="B157" s="3"/>
      <c r="C157" s="3"/>
    </row>
    <row r="158" spans="2:3" x14ac:dyDescent="0.2">
      <c r="B158" s="3"/>
      <c r="C158" s="3"/>
    </row>
    <row r="159" spans="2:3" x14ac:dyDescent="0.2">
      <c r="B159" s="3"/>
      <c r="C159" s="3"/>
    </row>
    <row r="160" spans="2:3" x14ac:dyDescent="0.2">
      <c r="B160" s="3"/>
      <c r="C160" s="3"/>
    </row>
    <row r="161" spans="2:3" x14ac:dyDescent="0.2">
      <c r="B161" s="3"/>
      <c r="C161" s="3"/>
    </row>
    <row r="162" spans="2:3" x14ac:dyDescent="0.2">
      <c r="B162" s="3"/>
      <c r="C162" s="3"/>
    </row>
    <row r="163" spans="2:3" x14ac:dyDescent="0.2">
      <c r="B163" s="3"/>
      <c r="C163" s="3"/>
    </row>
    <row r="164" spans="2:3" x14ac:dyDescent="0.2">
      <c r="B164" s="3"/>
      <c r="C164" s="3"/>
    </row>
  </sheetData>
  <mergeCells count="1">
    <mergeCell ref="B4:E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Zeros="0" zoomScaleNormal="100" workbookViewId="0">
      <selection activeCell="A47" sqref="A47"/>
    </sheetView>
  </sheetViews>
  <sheetFormatPr defaultColWidth="9.140625" defaultRowHeight="12.75" x14ac:dyDescent="0.2"/>
  <cols>
    <col min="1" max="1" width="34" style="140" customWidth="1"/>
    <col min="2" max="2" width="11.85546875" style="140" bestFit="1" customWidth="1"/>
    <col min="3" max="3" width="9.140625" style="140" hidden="1" customWidth="1"/>
    <col min="4" max="4" width="11.7109375" style="140" bestFit="1" customWidth="1"/>
    <col min="5" max="16384" width="9.140625" style="140"/>
  </cols>
  <sheetData>
    <row r="1" spans="1:7" ht="15" x14ac:dyDescent="0.25">
      <c r="A1" s="218" t="s">
        <v>168</v>
      </c>
      <c r="G1" s="2" t="s">
        <v>34</v>
      </c>
    </row>
    <row r="2" spans="1:7" ht="15" x14ac:dyDescent="0.25">
      <c r="A2" s="218"/>
      <c r="G2" s="2"/>
    </row>
    <row r="3" spans="1:7" x14ac:dyDescent="0.2">
      <c r="E3" s="291" t="s">
        <v>33</v>
      </c>
    </row>
    <row r="4" spans="1:7" ht="15" x14ac:dyDescent="0.25">
      <c r="A4" s="141"/>
      <c r="B4" s="317">
        <v>2016</v>
      </c>
      <c r="C4" s="318"/>
      <c r="D4" s="319"/>
      <c r="E4" s="320" t="s">
        <v>142</v>
      </c>
      <c r="F4" s="322" t="s">
        <v>143</v>
      </c>
      <c r="G4" s="322"/>
    </row>
    <row r="5" spans="1:7" ht="29.25" customHeight="1" x14ac:dyDescent="0.25">
      <c r="A5" s="141"/>
      <c r="B5" s="161" t="s">
        <v>131</v>
      </c>
      <c r="C5" s="162" t="s">
        <v>132</v>
      </c>
      <c r="D5" s="163" t="s">
        <v>133</v>
      </c>
      <c r="E5" s="321"/>
      <c r="F5" s="164" t="s">
        <v>32</v>
      </c>
      <c r="G5" s="164" t="s">
        <v>134</v>
      </c>
    </row>
    <row r="6" spans="1:7" x14ac:dyDescent="0.2">
      <c r="A6" s="142" t="s">
        <v>135</v>
      </c>
      <c r="B6" s="143">
        <f>B8+B11</f>
        <v>7750000</v>
      </c>
      <c r="C6" s="143"/>
      <c r="D6" s="143">
        <f t="shared" ref="D6:D20" si="0">SUM(B6:C6)</f>
        <v>7750000</v>
      </c>
      <c r="F6" s="143">
        <f t="shared" ref="F6:F20" si="1">IF(E6=0,0,E6-D6)</f>
        <v>0</v>
      </c>
      <c r="G6" s="144" t="str">
        <f t="shared" ref="G6:G20" si="2">IF(E6=0,"",F6/D6)</f>
        <v/>
      </c>
    </row>
    <row r="7" spans="1:7" ht="12.75" customHeight="1" x14ac:dyDescent="0.2">
      <c r="A7" s="156"/>
      <c r="B7" s="150"/>
      <c r="C7" s="150"/>
      <c r="D7" s="150">
        <f t="shared" si="0"/>
        <v>0</v>
      </c>
      <c r="F7" s="150">
        <f t="shared" si="1"/>
        <v>0</v>
      </c>
      <c r="G7" s="152" t="str">
        <f t="shared" si="2"/>
        <v/>
      </c>
    </row>
    <row r="8" spans="1:7" ht="12.75" customHeight="1" x14ac:dyDescent="0.2">
      <c r="A8" s="150" t="s">
        <v>136</v>
      </c>
      <c r="B8" s="151">
        <f>B9</f>
        <v>900000</v>
      </c>
      <c r="C8" s="151"/>
      <c r="D8" s="151">
        <f t="shared" si="0"/>
        <v>900000</v>
      </c>
      <c r="F8" s="151">
        <f t="shared" si="1"/>
        <v>0</v>
      </c>
      <c r="G8" s="152" t="str">
        <f t="shared" si="2"/>
        <v/>
      </c>
    </row>
    <row r="9" spans="1:7" ht="12.75" customHeight="1" x14ac:dyDescent="0.2">
      <c r="A9" s="153" t="s">
        <v>126</v>
      </c>
      <c r="B9" s="154">
        <v>900000</v>
      </c>
      <c r="C9" s="154"/>
      <c r="D9" s="154">
        <f t="shared" si="0"/>
        <v>900000</v>
      </c>
      <c r="F9" s="154">
        <f t="shared" si="1"/>
        <v>0</v>
      </c>
      <c r="G9" s="155" t="str">
        <f t="shared" si="2"/>
        <v/>
      </c>
    </row>
    <row r="10" spans="1:7" ht="12.75" customHeight="1" x14ac:dyDescent="0.2">
      <c r="A10" s="156"/>
      <c r="B10" s="150"/>
      <c r="C10" s="150"/>
      <c r="D10" s="150">
        <f t="shared" si="0"/>
        <v>0</v>
      </c>
      <c r="F10" s="150">
        <f t="shared" si="1"/>
        <v>0</v>
      </c>
      <c r="G10" s="152" t="str">
        <f t="shared" si="2"/>
        <v/>
      </c>
    </row>
    <row r="11" spans="1:7" x14ac:dyDescent="0.2">
      <c r="A11" s="150" t="s">
        <v>137</v>
      </c>
      <c r="B11" s="151">
        <f>B12</f>
        <v>6850000</v>
      </c>
      <c r="C11" s="151"/>
      <c r="D11" s="151">
        <f t="shared" si="0"/>
        <v>6850000</v>
      </c>
      <c r="F11" s="151">
        <f t="shared" si="1"/>
        <v>0</v>
      </c>
      <c r="G11" s="152" t="str">
        <f t="shared" si="2"/>
        <v/>
      </c>
    </row>
    <row r="12" spans="1:7" ht="12.75" customHeight="1" x14ac:dyDescent="0.2">
      <c r="A12" s="153" t="s">
        <v>126</v>
      </c>
      <c r="B12" s="154">
        <v>6850000</v>
      </c>
      <c r="C12" s="154"/>
      <c r="D12" s="154">
        <f t="shared" si="0"/>
        <v>6850000</v>
      </c>
      <c r="F12" s="154">
        <f t="shared" si="1"/>
        <v>0</v>
      </c>
      <c r="G12" s="155" t="str">
        <f t="shared" si="2"/>
        <v/>
      </c>
    </row>
    <row r="13" spans="1:7" x14ac:dyDescent="0.2">
      <c r="A13" s="153"/>
      <c r="B13" s="150"/>
      <c r="C13" s="150"/>
      <c r="D13" s="150">
        <f t="shared" si="0"/>
        <v>0</v>
      </c>
      <c r="F13" s="150">
        <f t="shared" si="1"/>
        <v>0</v>
      </c>
      <c r="G13" s="152" t="str">
        <f t="shared" si="2"/>
        <v/>
      </c>
    </row>
    <row r="14" spans="1:7" ht="12.75" customHeight="1" x14ac:dyDescent="0.2">
      <c r="A14" s="142" t="s">
        <v>138</v>
      </c>
      <c r="B14" s="143">
        <f>SUM(B15:B15)</f>
        <v>76200</v>
      </c>
      <c r="C14" s="143"/>
      <c r="D14" s="143">
        <f t="shared" si="0"/>
        <v>76200</v>
      </c>
      <c r="F14" s="143">
        <f t="shared" si="1"/>
        <v>0</v>
      </c>
      <c r="G14" s="144" t="str">
        <f t="shared" si="2"/>
        <v/>
      </c>
    </row>
    <row r="15" spans="1:7" x14ac:dyDescent="0.2">
      <c r="A15" s="153" t="s">
        <v>126</v>
      </c>
      <c r="B15" s="154">
        <v>76200</v>
      </c>
      <c r="C15" s="154"/>
      <c r="D15" s="154">
        <f t="shared" si="0"/>
        <v>76200</v>
      </c>
      <c r="F15" s="154">
        <f t="shared" si="1"/>
        <v>0</v>
      </c>
      <c r="G15" s="155" t="str">
        <f t="shared" si="2"/>
        <v/>
      </c>
    </row>
    <row r="16" spans="1:7" ht="12.75" customHeight="1" x14ac:dyDescent="0.2">
      <c r="A16" s="153"/>
      <c r="B16" s="148"/>
      <c r="C16" s="148"/>
      <c r="D16" s="148">
        <f t="shared" si="0"/>
        <v>0</v>
      </c>
      <c r="F16" s="148">
        <f t="shared" si="1"/>
        <v>0</v>
      </c>
      <c r="G16" s="149" t="str">
        <f t="shared" si="2"/>
        <v/>
      </c>
    </row>
    <row r="17" spans="1:7" x14ac:dyDescent="0.2">
      <c r="A17" s="142" t="s">
        <v>139</v>
      </c>
      <c r="B17" s="157">
        <f>B19</f>
        <v>15000</v>
      </c>
      <c r="C17" s="157"/>
      <c r="D17" s="157">
        <f t="shared" si="0"/>
        <v>15000</v>
      </c>
      <c r="F17" s="157">
        <f t="shared" si="1"/>
        <v>0</v>
      </c>
      <c r="G17" s="158" t="str">
        <f t="shared" si="2"/>
        <v/>
      </c>
    </row>
    <row r="18" spans="1:7" ht="12.75" customHeight="1" x14ac:dyDescent="0.2">
      <c r="A18" s="153"/>
      <c r="B18" s="148"/>
      <c r="C18" s="148"/>
      <c r="D18" s="148">
        <f t="shared" si="0"/>
        <v>0</v>
      </c>
      <c r="F18" s="148">
        <f t="shared" si="1"/>
        <v>0</v>
      </c>
      <c r="G18" s="149" t="str">
        <f t="shared" si="2"/>
        <v/>
      </c>
    </row>
    <row r="19" spans="1:7" ht="12.75" customHeight="1" x14ac:dyDescent="0.2">
      <c r="A19" s="150" t="s">
        <v>140</v>
      </c>
      <c r="B19" s="159">
        <f>B20</f>
        <v>15000</v>
      </c>
      <c r="C19" s="159"/>
      <c r="D19" s="159">
        <f t="shared" si="0"/>
        <v>15000</v>
      </c>
      <c r="F19" s="159">
        <f t="shared" si="1"/>
        <v>0</v>
      </c>
      <c r="G19" s="149" t="str">
        <f t="shared" si="2"/>
        <v/>
      </c>
    </row>
    <row r="20" spans="1:7" x14ac:dyDescent="0.2">
      <c r="A20" s="145" t="s">
        <v>126</v>
      </c>
      <c r="B20" s="146">
        <v>15000</v>
      </c>
      <c r="C20" s="146"/>
      <c r="D20" s="146">
        <f t="shared" si="0"/>
        <v>15000</v>
      </c>
      <c r="F20" s="146">
        <f t="shared" si="1"/>
        <v>0</v>
      </c>
      <c r="G20" s="147" t="str">
        <f t="shared" si="2"/>
        <v/>
      </c>
    </row>
    <row r="21" spans="1:7" ht="12.75" customHeight="1" x14ac:dyDescent="0.2">
      <c r="A21" s="156"/>
      <c r="B21" s="148"/>
      <c r="C21" s="148"/>
      <c r="D21" s="148">
        <f t="shared" ref="D21:D22" si="3">SUM(B21:C21)</f>
        <v>0</v>
      </c>
      <c r="F21" s="148">
        <f t="shared" ref="F21:F22" si="4">IF(E21=0,0,E21-D21)</f>
        <v>0</v>
      </c>
      <c r="G21" s="149" t="str">
        <f t="shared" ref="G21:G22" si="5">IF(E21=0,"",F21/D21)</f>
        <v/>
      </c>
    </row>
    <row r="22" spans="1:7" ht="12.75" customHeight="1" x14ac:dyDescent="0.2">
      <c r="A22" s="142" t="s">
        <v>141</v>
      </c>
      <c r="B22" s="157">
        <f>B6+B14+B17</f>
        <v>7841200</v>
      </c>
      <c r="C22" s="157">
        <f>C6+C14+C17</f>
        <v>0</v>
      </c>
      <c r="D22" s="157">
        <f t="shared" si="3"/>
        <v>7841200</v>
      </c>
      <c r="F22" s="157">
        <f t="shared" si="4"/>
        <v>0</v>
      </c>
      <c r="G22" s="158" t="str">
        <f t="shared" si="5"/>
        <v/>
      </c>
    </row>
    <row r="23" spans="1:7" ht="12.75" customHeight="1" x14ac:dyDescent="0.2">
      <c r="B23" s="160"/>
      <c r="C23" s="160"/>
      <c r="F23" s="160"/>
      <c r="G23" s="165"/>
    </row>
    <row r="24" spans="1:7" x14ac:dyDescent="0.2">
      <c r="B24" s="160"/>
    </row>
    <row r="25" spans="1:7" x14ac:dyDescent="0.2">
      <c r="B25" s="160"/>
    </row>
  </sheetData>
  <mergeCells count="3">
    <mergeCell ref="B4:D4"/>
    <mergeCell ref="E4:E5"/>
    <mergeCell ref="F4:G4"/>
  </mergeCells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Zeros="0" zoomScaleNormal="100" workbookViewId="0"/>
  </sheetViews>
  <sheetFormatPr defaultColWidth="9.140625" defaultRowHeight="12.75" x14ac:dyDescent="0.2"/>
  <cols>
    <col min="1" max="1" width="57.5703125" style="168" customWidth="1"/>
    <col min="2" max="2" width="10.7109375" style="184" bestFit="1" customWidth="1"/>
    <col min="3" max="3" width="10.42578125" style="184" hidden="1" customWidth="1"/>
    <col min="4" max="4" width="10.7109375" style="184" bestFit="1" customWidth="1"/>
    <col min="5" max="5" width="12.28515625" style="167" customWidth="1"/>
    <col min="6" max="16384" width="9.140625" style="167"/>
  </cols>
  <sheetData>
    <row r="1" spans="1:7" ht="15" x14ac:dyDescent="0.25">
      <c r="A1" s="218" t="s">
        <v>169</v>
      </c>
      <c r="G1" s="2" t="s">
        <v>157</v>
      </c>
    </row>
    <row r="2" spans="1:7" ht="15" x14ac:dyDescent="0.25">
      <c r="B2" s="166"/>
      <c r="C2" s="166"/>
      <c r="D2" s="166"/>
      <c r="E2" s="376" t="s">
        <v>225</v>
      </c>
    </row>
    <row r="3" spans="1:7" x14ac:dyDescent="0.2">
      <c r="B3" s="317">
        <v>2016</v>
      </c>
      <c r="C3" s="318"/>
      <c r="D3" s="319"/>
      <c r="E3" s="320" t="s">
        <v>142</v>
      </c>
      <c r="F3" s="322" t="s">
        <v>143</v>
      </c>
      <c r="G3" s="322"/>
    </row>
    <row r="4" spans="1:7" ht="38.25" x14ac:dyDescent="0.2">
      <c r="B4" s="161" t="s">
        <v>131</v>
      </c>
      <c r="C4" s="162" t="s">
        <v>132</v>
      </c>
      <c r="D4" s="163" t="s">
        <v>133</v>
      </c>
      <c r="E4" s="321"/>
      <c r="F4" s="164" t="s">
        <v>32</v>
      </c>
      <c r="G4" s="164" t="s">
        <v>134</v>
      </c>
    </row>
    <row r="5" spans="1:7" x14ac:dyDescent="0.2">
      <c r="A5" s="169" t="s">
        <v>148</v>
      </c>
      <c r="B5" s="170">
        <f>SUM(B6,B10,B12)</f>
        <v>1267705</v>
      </c>
      <c r="C5" s="170">
        <f>SUM(C6,C10,C12)</f>
        <v>-8053</v>
      </c>
      <c r="D5" s="170">
        <f t="shared" ref="D5:D14" si="0">SUM(B5:C5)</f>
        <v>1259652</v>
      </c>
      <c r="F5" s="170">
        <f t="shared" ref="F5:F14" si="1">IF(E5=0,0,E5-D5)</f>
        <v>0</v>
      </c>
      <c r="G5" s="171" t="str">
        <f t="shared" ref="G5:G14" si="2">IF(E5=0,"",F5/D5)</f>
        <v/>
      </c>
    </row>
    <row r="6" spans="1:7" x14ac:dyDescent="0.2">
      <c r="A6" s="172" t="s">
        <v>149</v>
      </c>
      <c r="B6" s="173">
        <f>SUM(B7:B9)</f>
        <v>1208900</v>
      </c>
      <c r="C6" s="173">
        <f>SUM(C7:C9)</f>
        <v>0</v>
      </c>
      <c r="D6" s="173">
        <f t="shared" si="0"/>
        <v>1208900</v>
      </c>
      <c r="F6" s="173">
        <f t="shared" si="1"/>
        <v>0</v>
      </c>
      <c r="G6" s="174" t="str">
        <f t="shared" si="2"/>
        <v/>
      </c>
    </row>
    <row r="7" spans="1:7" x14ac:dyDescent="0.2">
      <c r="A7" s="178" t="s">
        <v>150</v>
      </c>
      <c r="B7" s="179">
        <v>1180000</v>
      </c>
      <c r="C7" s="179"/>
      <c r="D7" s="179">
        <f t="shared" si="0"/>
        <v>1180000</v>
      </c>
      <c r="F7" s="179">
        <f t="shared" si="1"/>
        <v>0</v>
      </c>
      <c r="G7" s="180" t="str">
        <f t="shared" si="2"/>
        <v/>
      </c>
    </row>
    <row r="8" spans="1:7" x14ac:dyDescent="0.2">
      <c r="A8" s="178" t="s">
        <v>151</v>
      </c>
      <c r="B8" s="179">
        <v>13900</v>
      </c>
      <c r="C8" s="179"/>
      <c r="D8" s="179">
        <f t="shared" si="0"/>
        <v>13900</v>
      </c>
      <c r="F8" s="179">
        <f t="shared" si="1"/>
        <v>0</v>
      </c>
      <c r="G8" s="180" t="str">
        <f t="shared" si="2"/>
        <v/>
      </c>
    </row>
    <row r="9" spans="1:7" x14ac:dyDescent="0.2">
      <c r="A9" s="178" t="s">
        <v>152</v>
      </c>
      <c r="B9" s="179">
        <v>15000</v>
      </c>
      <c r="C9" s="179"/>
      <c r="D9" s="179">
        <f t="shared" si="0"/>
        <v>15000</v>
      </c>
      <c r="F9" s="179">
        <f t="shared" si="1"/>
        <v>0</v>
      </c>
      <c r="G9" s="180" t="str">
        <f t="shared" si="2"/>
        <v/>
      </c>
    </row>
    <row r="10" spans="1:7" x14ac:dyDescent="0.2">
      <c r="A10" s="172" t="s">
        <v>144</v>
      </c>
      <c r="B10" s="173">
        <f>SUM(B11:B11)</f>
        <v>43805</v>
      </c>
      <c r="C10" s="173">
        <f>SUM(C11:C11)</f>
        <v>-8053</v>
      </c>
      <c r="D10" s="173">
        <f t="shared" si="0"/>
        <v>35752</v>
      </c>
      <c r="F10" s="173">
        <f t="shared" si="1"/>
        <v>0</v>
      </c>
      <c r="G10" s="174" t="str">
        <f t="shared" si="2"/>
        <v/>
      </c>
    </row>
    <row r="11" spans="1:7" x14ac:dyDescent="0.2">
      <c r="A11" s="175" t="s">
        <v>147</v>
      </c>
      <c r="B11" s="176">
        <v>43805</v>
      </c>
      <c r="C11" s="176">
        <v>-8053</v>
      </c>
      <c r="D11" s="176">
        <f t="shared" si="0"/>
        <v>35752</v>
      </c>
      <c r="F11" s="176">
        <f t="shared" si="1"/>
        <v>0</v>
      </c>
      <c r="G11" s="177" t="str">
        <f t="shared" si="2"/>
        <v/>
      </c>
    </row>
    <row r="12" spans="1:7" x14ac:dyDescent="0.2">
      <c r="A12" s="183" t="s">
        <v>145</v>
      </c>
      <c r="B12" s="181">
        <f>SUM(B13)</f>
        <v>15000</v>
      </c>
      <c r="C12" s="181"/>
      <c r="D12" s="181">
        <f t="shared" si="0"/>
        <v>15000</v>
      </c>
      <c r="F12" s="181">
        <f t="shared" si="1"/>
        <v>0</v>
      </c>
      <c r="G12" s="182" t="str">
        <f t="shared" si="2"/>
        <v/>
      </c>
    </row>
    <row r="13" spans="1:7" x14ac:dyDescent="0.2">
      <c r="A13" s="178" t="s">
        <v>146</v>
      </c>
      <c r="B13" s="179">
        <v>15000</v>
      </c>
      <c r="C13" s="179"/>
      <c r="D13" s="179">
        <f t="shared" si="0"/>
        <v>15000</v>
      </c>
      <c r="F13" s="179">
        <f t="shared" si="1"/>
        <v>0</v>
      </c>
      <c r="G13" s="180" t="str">
        <f t="shared" si="2"/>
        <v/>
      </c>
    </row>
    <row r="14" spans="1:7" x14ac:dyDescent="0.2">
      <c r="A14" s="172"/>
      <c r="B14" s="173"/>
      <c r="C14" s="173"/>
      <c r="D14" s="173">
        <f t="shared" si="0"/>
        <v>0</v>
      </c>
      <c r="F14" s="173">
        <f t="shared" si="1"/>
        <v>0</v>
      </c>
      <c r="G14" s="174" t="str">
        <f t="shared" si="2"/>
        <v/>
      </c>
    </row>
  </sheetData>
  <mergeCells count="3">
    <mergeCell ref="B3:D3"/>
    <mergeCell ref="E3:E4"/>
    <mergeCell ref="F3:G3"/>
  </mergeCells>
  <pageMargins left="1.1811023622047245" right="0.47244094488188981" top="0.47244094488188981" bottom="0.98425196850393704" header="0.51181102362204722" footer="0.51181102362204722"/>
  <pageSetup paperSize="9" scale="70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52.7109375" style="20" customWidth="1"/>
    <col min="2" max="2" width="11.140625" style="20" bestFit="1" customWidth="1"/>
    <col min="3" max="3" width="10.42578125" style="20" hidden="1" customWidth="1"/>
    <col min="4" max="4" width="12.5703125" style="20" customWidth="1"/>
    <col min="5" max="5" width="11.140625" style="20" bestFit="1" customWidth="1"/>
    <col min="6" max="16384" width="9.140625" style="20"/>
  </cols>
  <sheetData>
    <row r="1" spans="1:7" ht="15" x14ac:dyDescent="0.25">
      <c r="A1" s="218" t="s">
        <v>170</v>
      </c>
      <c r="G1" s="2" t="s">
        <v>167</v>
      </c>
    </row>
    <row r="2" spans="1:7" x14ac:dyDescent="0.2">
      <c r="E2" s="291" t="s">
        <v>33</v>
      </c>
      <c r="G2" s="2"/>
    </row>
    <row r="3" spans="1:7" ht="14.25" x14ac:dyDescent="0.2">
      <c r="A3" s="185"/>
      <c r="B3" s="317">
        <v>2016</v>
      </c>
      <c r="C3" s="318"/>
      <c r="D3" s="319"/>
      <c r="E3" s="320" t="s">
        <v>142</v>
      </c>
      <c r="F3" s="322" t="s">
        <v>143</v>
      </c>
      <c r="G3" s="322"/>
    </row>
    <row r="4" spans="1:7" ht="25.5" x14ac:dyDescent="0.2">
      <c r="A4" s="185"/>
      <c r="B4" s="161" t="s">
        <v>131</v>
      </c>
      <c r="C4" s="162" t="s">
        <v>132</v>
      </c>
      <c r="D4" s="163" t="s">
        <v>133</v>
      </c>
      <c r="E4" s="321"/>
      <c r="F4" s="164" t="s">
        <v>32</v>
      </c>
      <c r="G4" s="164" t="s">
        <v>134</v>
      </c>
    </row>
    <row r="5" spans="1:7" x14ac:dyDescent="0.2">
      <c r="A5" s="35" t="s">
        <v>158</v>
      </c>
      <c r="B5" s="186">
        <f>B6+B7</f>
        <v>0</v>
      </c>
      <c r="C5" s="187">
        <f>C6+C7</f>
        <v>0</v>
      </c>
      <c r="D5" s="187">
        <f t="shared" ref="D5:D14" si="0">SUM(B5:C5)</f>
        <v>0</v>
      </c>
      <c r="F5" s="186">
        <f t="shared" ref="F5:F21" si="1">IF(E5=0,0,E5-D5)</f>
        <v>0</v>
      </c>
      <c r="G5" s="158" t="str">
        <f t="shared" ref="G5:G21" si="2">IF(E5=0,"",F5/D5)</f>
        <v/>
      </c>
    </row>
    <row r="6" spans="1:7" x14ac:dyDescent="0.2">
      <c r="A6" s="188" t="s">
        <v>159</v>
      </c>
      <c r="B6" s="189"/>
      <c r="C6" s="190"/>
      <c r="D6" s="190">
        <f t="shared" si="0"/>
        <v>0</v>
      </c>
      <c r="F6" s="189">
        <f t="shared" si="1"/>
        <v>0</v>
      </c>
      <c r="G6" s="191" t="str">
        <f t="shared" si="2"/>
        <v/>
      </c>
    </row>
    <row r="7" spans="1:7" x14ac:dyDescent="0.2">
      <c r="A7" s="192" t="s">
        <v>160</v>
      </c>
      <c r="B7" s="189"/>
      <c r="C7" s="189"/>
      <c r="D7" s="189">
        <f t="shared" si="0"/>
        <v>0</v>
      </c>
      <c r="F7" s="189">
        <f t="shared" si="1"/>
        <v>0</v>
      </c>
      <c r="G7" s="191" t="str">
        <f t="shared" si="2"/>
        <v/>
      </c>
    </row>
    <row r="8" spans="1:7" x14ac:dyDescent="0.2">
      <c r="A8" s="194"/>
      <c r="B8" s="190"/>
      <c r="C8" s="195"/>
      <c r="D8" s="195">
        <f t="shared" si="0"/>
        <v>0</v>
      </c>
      <c r="F8" s="190">
        <f t="shared" si="1"/>
        <v>0</v>
      </c>
      <c r="G8" s="196" t="str">
        <f t="shared" si="2"/>
        <v/>
      </c>
    </row>
    <row r="9" spans="1:7" x14ac:dyDescent="0.2">
      <c r="A9" s="35" t="s">
        <v>161</v>
      </c>
      <c r="B9" s="187">
        <f>B11</f>
        <v>0</v>
      </c>
      <c r="C9" s="187"/>
      <c r="D9" s="187">
        <f t="shared" si="0"/>
        <v>0</v>
      </c>
      <c r="F9" s="187">
        <f t="shared" si="1"/>
        <v>0</v>
      </c>
      <c r="G9" s="197" t="str">
        <f t="shared" si="2"/>
        <v/>
      </c>
    </row>
    <row r="10" spans="1:7" x14ac:dyDescent="0.2">
      <c r="A10" s="188" t="s">
        <v>159</v>
      </c>
      <c r="B10" s="189"/>
      <c r="C10" s="190"/>
      <c r="D10" s="190">
        <f t="shared" ref="D10" si="3">SUM(B10:C10)</f>
        <v>0</v>
      </c>
      <c r="F10" s="189">
        <f t="shared" ref="F10" si="4">IF(E10=0,0,E10-D10)</f>
        <v>0</v>
      </c>
      <c r="G10" s="191" t="str">
        <f t="shared" ref="G10" si="5">IF(E10=0,"",F10/D10)</f>
        <v/>
      </c>
    </row>
    <row r="11" spans="1:7" x14ac:dyDescent="0.2">
      <c r="A11" s="198" t="s">
        <v>160</v>
      </c>
      <c r="B11" s="199"/>
      <c r="C11" s="199"/>
      <c r="D11" s="199">
        <f t="shared" si="0"/>
        <v>0</v>
      </c>
      <c r="F11" s="199">
        <f t="shared" si="1"/>
        <v>0</v>
      </c>
      <c r="G11" s="200" t="str">
        <f t="shared" si="2"/>
        <v/>
      </c>
    </row>
    <row r="12" spans="1:7" x14ac:dyDescent="0.2">
      <c r="A12" s="194"/>
      <c r="B12" s="190"/>
      <c r="C12" s="195"/>
      <c r="D12" s="195">
        <f t="shared" si="0"/>
        <v>0</v>
      </c>
      <c r="F12" s="190">
        <f t="shared" si="1"/>
        <v>0</v>
      </c>
      <c r="G12" s="196" t="str">
        <f t="shared" si="2"/>
        <v/>
      </c>
    </row>
    <row r="13" spans="1:7" x14ac:dyDescent="0.2">
      <c r="A13" s="35" t="s">
        <v>162</v>
      </c>
      <c r="B13" s="201">
        <f>B14+B21</f>
        <v>20000</v>
      </c>
      <c r="C13" s="201">
        <f>C14+C21</f>
        <v>36650</v>
      </c>
      <c r="D13" s="201">
        <f t="shared" si="0"/>
        <v>56650</v>
      </c>
      <c r="F13" s="201">
        <f t="shared" si="1"/>
        <v>0</v>
      </c>
      <c r="G13" s="202" t="str">
        <f t="shared" si="2"/>
        <v/>
      </c>
    </row>
    <row r="14" spans="1:7" x14ac:dyDescent="0.2">
      <c r="A14" s="194" t="s">
        <v>159</v>
      </c>
      <c r="B14" s="189">
        <f>B15</f>
        <v>20000</v>
      </c>
      <c r="C14" s="189">
        <f>C15</f>
        <v>36650</v>
      </c>
      <c r="D14" s="189">
        <f t="shared" si="0"/>
        <v>56650</v>
      </c>
      <c r="F14" s="189">
        <f t="shared" si="1"/>
        <v>0</v>
      </c>
      <c r="G14" s="191" t="str">
        <f t="shared" si="2"/>
        <v/>
      </c>
    </row>
    <row r="15" spans="1:7" x14ac:dyDescent="0.2">
      <c r="A15" s="204" t="s">
        <v>216</v>
      </c>
      <c r="B15" s="190">
        <f>SUM(B16)</f>
        <v>20000</v>
      </c>
      <c r="C15" s="205">
        <f>SUM(C16:C19)</f>
        <v>36650</v>
      </c>
      <c r="D15" s="205">
        <f t="shared" ref="D15:D21" si="6">SUM(B15:C15)</f>
        <v>56650</v>
      </c>
      <c r="F15" s="190">
        <f t="shared" si="1"/>
        <v>0</v>
      </c>
      <c r="G15" s="196" t="str">
        <f t="shared" si="2"/>
        <v/>
      </c>
    </row>
    <row r="16" spans="1:7" ht="24" x14ac:dyDescent="0.2">
      <c r="A16" s="208" t="s">
        <v>163</v>
      </c>
      <c r="B16" s="206">
        <v>20000</v>
      </c>
      <c r="C16" s="193"/>
      <c r="D16" s="193">
        <f t="shared" si="6"/>
        <v>20000</v>
      </c>
      <c r="F16" s="206">
        <f t="shared" si="1"/>
        <v>0</v>
      </c>
      <c r="G16" s="207" t="str">
        <f t="shared" si="2"/>
        <v/>
      </c>
    </row>
    <row r="17" spans="1:7" ht="24" x14ac:dyDescent="0.2">
      <c r="A17" s="208" t="s">
        <v>164</v>
      </c>
      <c r="B17" s="208"/>
      <c r="C17" s="193">
        <v>19125</v>
      </c>
      <c r="D17" s="193">
        <f t="shared" si="6"/>
        <v>19125</v>
      </c>
      <c r="F17" s="208">
        <f t="shared" si="1"/>
        <v>0</v>
      </c>
      <c r="G17" s="203" t="str">
        <f t="shared" si="2"/>
        <v/>
      </c>
    </row>
    <row r="18" spans="1:7" x14ac:dyDescent="0.2">
      <c r="A18" s="208" t="s">
        <v>165</v>
      </c>
      <c r="B18" s="208"/>
      <c r="C18" s="193">
        <v>1800</v>
      </c>
      <c r="D18" s="193">
        <f t="shared" si="6"/>
        <v>1800</v>
      </c>
      <c r="F18" s="208">
        <f t="shared" si="1"/>
        <v>0</v>
      </c>
      <c r="G18" s="203" t="str">
        <f t="shared" si="2"/>
        <v/>
      </c>
    </row>
    <row r="19" spans="1:7" x14ac:dyDescent="0.2">
      <c r="A19" s="208" t="s">
        <v>166</v>
      </c>
      <c r="B19" s="208"/>
      <c r="C19" s="193">
        <v>15725</v>
      </c>
      <c r="D19" s="193">
        <f t="shared" si="6"/>
        <v>15725</v>
      </c>
      <c r="F19" s="208">
        <f t="shared" si="1"/>
        <v>0</v>
      </c>
      <c r="G19" s="203" t="str">
        <f t="shared" si="2"/>
        <v/>
      </c>
    </row>
    <row r="20" spans="1:7" x14ac:dyDescent="0.2">
      <c r="A20" s="209"/>
      <c r="B20" s="190"/>
      <c r="C20" s="210"/>
      <c r="D20" s="210">
        <f t="shared" si="6"/>
        <v>0</v>
      </c>
      <c r="F20" s="190">
        <f t="shared" si="1"/>
        <v>0</v>
      </c>
      <c r="G20" s="196" t="str">
        <f t="shared" si="2"/>
        <v/>
      </c>
    </row>
    <row r="21" spans="1:7" x14ac:dyDescent="0.2">
      <c r="A21" s="213" t="s">
        <v>160</v>
      </c>
      <c r="B21" s="189"/>
      <c r="C21" s="189"/>
      <c r="D21" s="189">
        <f t="shared" si="6"/>
        <v>0</v>
      </c>
      <c r="F21" s="189">
        <f t="shared" si="1"/>
        <v>0</v>
      </c>
      <c r="G21" s="191" t="str">
        <f t="shared" si="2"/>
        <v/>
      </c>
    </row>
    <row r="22" spans="1:7" x14ac:dyDescent="0.2">
      <c r="A22" s="72"/>
      <c r="B22" s="206"/>
      <c r="C22" s="214"/>
      <c r="D22" s="212">
        <f t="shared" ref="D22" si="7">SUM(B22:C22)</f>
        <v>0</v>
      </c>
      <c r="F22" s="206">
        <f t="shared" ref="F22:F23" si="8">IF(E22=0,0,E22-D22)</f>
        <v>0</v>
      </c>
      <c r="G22" s="207" t="str">
        <f t="shared" ref="G22:G23" si="9">IF(E22=0,"",F22/D22)</f>
        <v/>
      </c>
    </row>
    <row r="23" spans="1:7" x14ac:dyDescent="0.2">
      <c r="A23" s="215" t="s">
        <v>79</v>
      </c>
      <c r="B23" s="201">
        <f>B5+B13+B9</f>
        <v>20000</v>
      </c>
      <c r="C23" s="201">
        <f>C5+C13+C9</f>
        <v>36650</v>
      </c>
      <c r="D23" s="201">
        <f>D5+D13+D9</f>
        <v>56650</v>
      </c>
      <c r="E23" s="216"/>
      <c r="F23" s="201">
        <f t="shared" si="8"/>
        <v>0</v>
      </c>
      <c r="G23" s="202" t="str">
        <f t="shared" si="9"/>
        <v/>
      </c>
    </row>
  </sheetData>
  <mergeCells count="3">
    <mergeCell ref="B3:D3"/>
    <mergeCell ref="E3:E4"/>
    <mergeCell ref="F3:G3"/>
  </mergeCells>
  <pageMargins left="1.1811023622047245" right="0.47244094488188981" top="0.47244094488188981" bottom="0.98425196850393704" header="0.51181102362204722" footer="0.51181102362204722"/>
  <pageSetup paperSize="9" scale="7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Zeros="0" zoomScaleNormal="100" zoomScaleSheetLayoutView="85" workbookViewId="0">
      <pane xSplit="4" ySplit="5" topLeftCell="E6" activePane="bottomRight" state="frozen"/>
      <selection pane="topRight" activeCell="E1" sqref="E1"/>
      <selection pane="bottomLeft" activeCell="A4" sqref="A4"/>
      <selection pane="bottomRight" activeCell="C1" sqref="C1"/>
    </sheetView>
  </sheetViews>
  <sheetFormatPr defaultColWidth="9.140625" defaultRowHeight="12.75" x14ac:dyDescent="0.2"/>
  <cols>
    <col min="1" max="1" width="7.28515625" style="222" hidden="1" customWidth="1"/>
    <col min="2" max="2" width="9.140625" style="222" hidden="1" customWidth="1"/>
    <col min="3" max="3" width="40.28515625" style="194" customWidth="1"/>
    <col min="4" max="4" width="14.5703125" style="224" customWidth="1"/>
    <col min="5" max="5" width="12.7109375" style="222" hidden="1" customWidth="1"/>
    <col min="6" max="6" width="14.140625" style="224" customWidth="1"/>
    <col min="7" max="7" width="11.42578125" style="222" customWidth="1"/>
    <col min="8" max="8" width="9.85546875" style="222" bestFit="1" customWidth="1"/>
    <col min="9" max="9" width="9.140625" style="222"/>
    <col min="10" max="10" width="12.140625" style="222" customWidth="1"/>
    <col min="11" max="11" width="38.7109375" style="222" customWidth="1"/>
    <col min="12" max="16384" width="9.140625" style="222"/>
  </cols>
  <sheetData>
    <row r="1" spans="1:17" ht="15" x14ac:dyDescent="0.25">
      <c r="C1" s="223" t="s">
        <v>104</v>
      </c>
      <c r="K1" s="2" t="s">
        <v>213</v>
      </c>
    </row>
    <row r="2" spans="1:17" x14ac:dyDescent="0.2">
      <c r="G2" s="376" t="s">
        <v>225</v>
      </c>
    </row>
    <row r="3" spans="1:17" ht="15" customHeight="1" x14ac:dyDescent="0.25">
      <c r="C3" s="223"/>
      <c r="D3" s="323">
        <v>2016</v>
      </c>
      <c r="E3" s="324"/>
      <c r="F3" s="324"/>
      <c r="G3" s="290">
        <v>2017</v>
      </c>
      <c r="H3" s="325" t="s">
        <v>171</v>
      </c>
      <c r="I3" s="326"/>
      <c r="J3" s="323">
        <v>2017</v>
      </c>
      <c r="K3" s="327"/>
    </row>
    <row r="4" spans="1:17" ht="12.75" customHeight="1" x14ac:dyDescent="0.2">
      <c r="D4" s="322" t="s">
        <v>131</v>
      </c>
      <c r="E4" s="217" t="s">
        <v>132</v>
      </c>
      <c r="F4" s="322" t="s">
        <v>133</v>
      </c>
      <c r="G4" s="322" t="s">
        <v>172</v>
      </c>
      <c r="H4" s="322" t="s">
        <v>32</v>
      </c>
      <c r="I4" s="322" t="s">
        <v>134</v>
      </c>
      <c r="J4" s="322" t="s">
        <v>173</v>
      </c>
      <c r="K4" s="322" t="s">
        <v>174</v>
      </c>
    </row>
    <row r="5" spans="1:17" x14ac:dyDescent="0.2">
      <c r="C5" s="225"/>
      <c r="D5" s="322"/>
      <c r="E5" s="217"/>
      <c r="F5" s="322"/>
      <c r="G5" s="322"/>
      <c r="H5" s="322"/>
      <c r="I5" s="322"/>
      <c r="J5" s="322"/>
      <c r="K5" s="322"/>
    </row>
    <row r="6" spans="1:17" ht="15.75" x14ac:dyDescent="0.2">
      <c r="C6" s="253" t="s">
        <v>126</v>
      </c>
      <c r="D6" s="254"/>
      <c r="F6" s="254">
        <f t="shared" ref="F6:F31" si="0">SUM(D6:E6)</f>
        <v>0</v>
      </c>
      <c r="H6" s="254">
        <f t="shared" ref="H6:H30" si="1">IF(G6=0,0,G6-F6)</f>
        <v>0</v>
      </c>
      <c r="I6" s="255" t="str">
        <f t="shared" ref="I6:I30" si="2">IF(G6=0,"",H6/F6)</f>
        <v/>
      </c>
    </row>
    <row r="7" spans="1:17" x14ac:dyDescent="0.2">
      <c r="C7" s="248"/>
      <c r="D7" s="254"/>
      <c r="F7" s="254">
        <f t="shared" si="0"/>
        <v>0</v>
      </c>
      <c r="H7" s="254">
        <f t="shared" si="1"/>
        <v>0</v>
      </c>
      <c r="I7" s="255" t="str">
        <f t="shared" si="2"/>
        <v/>
      </c>
    </row>
    <row r="8" spans="1:17" x14ac:dyDescent="0.2">
      <c r="C8" s="248" t="s">
        <v>80</v>
      </c>
      <c r="D8" s="268">
        <f>SUM(D16,D33)</f>
        <v>69365092</v>
      </c>
      <c r="E8" s="268">
        <f>SUM(E16,E33)</f>
        <v>536664</v>
      </c>
      <c r="F8" s="268">
        <f t="shared" si="0"/>
        <v>69901756</v>
      </c>
      <c r="H8" s="268">
        <f t="shared" si="1"/>
        <v>0</v>
      </c>
      <c r="I8" s="269" t="str">
        <f t="shared" si="2"/>
        <v/>
      </c>
    </row>
    <row r="9" spans="1:17" x14ac:dyDescent="0.2">
      <c r="C9" s="226" t="s">
        <v>175</v>
      </c>
      <c r="D9" s="259">
        <v>1600000</v>
      </c>
      <c r="E9" s="259"/>
      <c r="F9" s="259">
        <f t="shared" si="0"/>
        <v>1600000</v>
      </c>
      <c r="H9" s="259">
        <f t="shared" si="1"/>
        <v>0</v>
      </c>
      <c r="I9" s="260" t="str">
        <f t="shared" si="2"/>
        <v/>
      </c>
    </row>
    <row r="10" spans="1:17" x14ac:dyDescent="0.2">
      <c r="C10" s="249" t="s">
        <v>176</v>
      </c>
      <c r="D10" s="268">
        <f>SUM(D11:D13)</f>
        <v>69365092</v>
      </c>
      <c r="E10" s="268">
        <f>SUM(E11:E13)</f>
        <v>536664</v>
      </c>
      <c r="F10" s="268">
        <f t="shared" si="0"/>
        <v>69901756</v>
      </c>
      <c r="H10" s="268">
        <f t="shared" si="1"/>
        <v>0</v>
      </c>
      <c r="I10" s="269" t="str">
        <f t="shared" si="2"/>
        <v/>
      </c>
    </row>
    <row r="11" spans="1:17" x14ac:dyDescent="0.2">
      <c r="C11" s="250" t="s">
        <v>177</v>
      </c>
      <c r="D11" s="259">
        <v>1267705</v>
      </c>
      <c r="E11" s="259">
        <v>-8053</v>
      </c>
      <c r="F11" s="259">
        <f t="shared" si="0"/>
        <v>1259652</v>
      </c>
      <c r="H11" s="259">
        <f t="shared" si="1"/>
        <v>0</v>
      </c>
      <c r="I11" s="260" t="str">
        <f t="shared" si="2"/>
        <v/>
      </c>
    </row>
    <row r="12" spans="1:17" x14ac:dyDescent="0.2">
      <c r="C12" s="251" t="s">
        <v>181</v>
      </c>
      <c r="D12" s="259">
        <v>20000</v>
      </c>
      <c r="E12" s="259">
        <v>36650</v>
      </c>
      <c r="F12" s="259">
        <f t="shared" si="0"/>
        <v>56650</v>
      </c>
      <c r="H12" s="259">
        <f t="shared" si="1"/>
        <v>0</v>
      </c>
      <c r="I12" s="260" t="str">
        <f t="shared" si="2"/>
        <v/>
      </c>
    </row>
    <row r="13" spans="1:17" x14ac:dyDescent="0.2">
      <c r="C13" s="251" t="s">
        <v>178</v>
      </c>
      <c r="D13" s="265">
        <f>D8-D11-D12</f>
        <v>68077387</v>
      </c>
      <c r="E13" s="265">
        <f>E8-E11-E12</f>
        <v>508067</v>
      </c>
      <c r="F13" s="265">
        <f t="shared" si="0"/>
        <v>68585454</v>
      </c>
      <c r="H13" s="265">
        <f t="shared" si="1"/>
        <v>0</v>
      </c>
      <c r="I13" s="266" t="str">
        <f t="shared" si="2"/>
        <v/>
      </c>
    </row>
    <row r="14" spans="1:17" s="228" customFormat="1" x14ac:dyDescent="0.2">
      <c r="C14" s="229" t="s">
        <v>179</v>
      </c>
      <c r="D14" s="230">
        <f>D36+D53</f>
        <v>959839</v>
      </c>
      <c r="E14" s="230">
        <f>E36+E53+E58+E67</f>
        <v>12706</v>
      </c>
      <c r="F14" s="230">
        <f t="shared" si="0"/>
        <v>972545</v>
      </c>
      <c r="G14" s="230"/>
      <c r="H14" s="230">
        <f t="shared" si="1"/>
        <v>0</v>
      </c>
      <c r="I14" s="231" t="str">
        <f t="shared" si="2"/>
        <v/>
      </c>
      <c r="J14" s="230"/>
      <c r="K14" s="230"/>
      <c r="L14" s="230"/>
      <c r="M14" s="230"/>
      <c r="N14" s="231"/>
      <c r="Q14" s="227"/>
    </row>
    <row r="15" spans="1:17" x14ac:dyDescent="0.2">
      <c r="C15" s="256"/>
      <c r="D15" s="265"/>
      <c r="E15" s="265"/>
      <c r="F15" s="265">
        <f t="shared" si="0"/>
        <v>0</v>
      </c>
      <c r="H15" s="265">
        <f t="shared" si="1"/>
        <v>0</v>
      </c>
      <c r="I15" s="266" t="str">
        <f t="shared" si="2"/>
        <v/>
      </c>
    </row>
    <row r="16" spans="1:17" ht="15" x14ac:dyDescent="0.25">
      <c r="A16" s="222" t="s">
        <v>185</v>
      </c>
      <c r="B16" s="222" t="s">
        <v>126</v>
      </c>
      <c r="C16" s="263" t="s">
        <v>186</v>
      </c>
      <c r="D16" s="270">
        <f>SUM(D17,D27,D31)</f>
        <v>67188709</v>
      </c>
      <c r="E16" s="270">
        <f>SUM(E17,E27,E31)</f>
        <v>491947</v>
      </c>
      <c r="F16" s="270">
        <f t="shared" si="0"/>
        <v>67680656</v>
      </c>
      <c r="H16" s="270">
        <f t="shared" si="1"/>
        <v>0</v>
      </c>
      <c r="I16" s="271" t="str">
        <f t="shared" si="2"/>
        <v/>
      </c>
    </row>
    <row r="17" spans="3:9" x14ac:dyDescent="0.2">
      <c r="C17" s="252" t="s">
        <v>187</v>
      </c>
      <c r="D17" s="268">
        <f>SUM(D19,D23,D25)</f>
        <v>64263409</v>
      </c>
      <c r="E17" s="268">
        <f>SUM(E19,E23,E25)</f>
        <v>500000</v>
      </c>
      <c r="F17" s="268">
        <f t="shared" si="0"/>
        <v>64763409</v>
      </c>
      <c r="H17" s="268">
        <f t="shared" si="1"/>
        <v>0</v>
      </c>
      <c r="I17" s="269" t="str">
        <f t="shared" si="2"/>
        <v/>
      </c>
    </row>
    <row r="18" spans="3:9" x14ac:dyDescent="0.2">
      <c r="C18" s="257" t="s">
        <v>183</v>
      </c>
      <c r="D18" s="265"/>
      <c r="E18" s="265"/>
      <c r="F18" s="265">
        <f t="shared" si="0"/>
        <v>0</v>
      </c>
      <c r="H18" s="265">
        <f t="shared" si="1"/>
        <v>0</v>
      </c>
      <c r="I18" s="266" t="str">
        <f t="shared" si="2"/>
        <v/>
      </c>
    </row>
    <row r="19" spans="3:9" x14ac:dyDescent="0.2">
      <c r="C19" s="258" t="s">
        <v>188</v>
      </c>
      <c r="D19" s="272">
        <v>62881732</v>
      </c>
      <c r="E19" s="272">
        <v>500000</v>
      </c>
      <c r="F19" s="272">
        <f t="shared" si="0"/>
        <v>63381732</v>
      </c>
      <c r="H19" s="272">
        <f t="shared" si="1"/>
        <v>0</v>
      </c>
      <c r="I19" s="273" t="str">
        <f t="shared" si="2"/>
        <v/>
      </c>
    </row>
    <row r="20" spans="3:9" x14ac:dyDescent="0.2">
      <c r="C20" s="258"/>
      <c r="D20" s="272"/>
      <c r="E20" s="272"/>
      <c r="F20" s="272">
        <f t="shared" si="0"/>
        <v>0</v>
      </c>
      <c r="H20" s="272">
        <f t="shared" si="1"/>
        <v>0</v>
      </c>
      <c r="I20" s="273" t="str">
        <f t="shared" si="2"/>
        <v/>
      </c>
    </row>
    <row r="21" spans="3:9" x14ac:dyDescent="0.2">
      <c r="C21" s="274" t="s">
        <v>189</v>
      </c>
      <c r="D21" s="272"/>
      <c r="E21" s="272"/>
      <c r="F21" s="272">
        <f t="shared" si="0"/>
        <v>0</v>
      </c>
      <c r="H21" s="272">
        <f t="shared" si="1"/>
        <v>0</v>
      </c>
      <c r="I21" s="273" t="str">
        <f t="shared" si="2"/>
        <v/>
      </c>
    </row>
    <row r="22" spans="3:9" x14ac:dyDescent="0.2">
      <c r="C22" s="257" t="s">
        <v>183</v>
      </c>
      <c r="D22" s="265"/>
      <c r="E22" s="265"/>
      <c r="F22" s="265">
        <f t="shared" si="0"/>
        <v>0</v>
      </c>
      <c r="H22" s="265">
        <f t="shared" si="1"/>
        <v>0</v>
      </c>
      <c r="I22" s="266" t="str">
        <f t="shared" si="2"/>
        <v/>
      </c>
    </row>
    <row r="23" spans="3:9" x14ac:dyDescent="0.2">
      <c r="C23" s="258" t="s">
        <v>190</v>
      </c>
      <c r="D23" s="272">
        <v>1180000</v>
      </c>
      <c r="E23" s="272"/>
      <c r="F23" s="272">
        <f t="shared" si="0"/>
        <v>1180000</v>
      </c>
      <c r="H23" s="272">
        <f t="shared" si="1"/>
        <v>0</v>
      </c>
      <c r="I23" s="273" t="str">
        <f t="shared" si="2"/>
        <v/>
      </c>
    </row>
    <row r="24" spans="3:9" x14ac:dyDescent="0.2">
      <c r="C24" s="275"/>
      <c r="D24" s="276"/>
      <c r="E24" s="276"/>
      <c r="F24" s="276">
        <f t="shared" si="0"/>
        <v>0</v>
      </c>
      <c r="H24" s="276">
        <f t="shared" si="1"/>
        <v>0</v>
      </c>
      <c r="I24" s="277" t="str">
        <f t="shared" si="2"/>
        <v/>
      </c>
    </row>
    <row r="25" spans="3:9" x14ac:dyDescent="0.2">
      <c r="C25" s="258" t="s">
        <v>191</v>
      </c>
      <c r="D25" s="272">
        <f>180750+20927</f>
        <v>201677</v>
      </c>
      <c r="E25" s="272"/>
      <c r="F25" s="272">
        <f t="shared" si="0"/>
        <v>201677</v>
      </c>
      <c r="H25" s="272">
        <f t="shared" si="1"/>
        <v>0</v>
      </c>
      <c r="I25" s="273" t="str">
        <f t="shared" si="2"/>
        <v/>
      </c>
    </row>
    <row r="26" spans="3:9" x14ac:dyDescent="0.2">
      <c r="C26" s="278"/>
      <c r="D26" s="265"/>
      <c r="E26" s="265"/>
      <c r="F26" s="265">
        <f t="shared" si="0"/>
        <v>0</v>
      </c>
      <c r="H26" s="265">
        <f t="shared" si="1"/>
        <v>0</v>
      </c>
      <c r="I26" s="266" t="str">
        <f t="shared" si="2"/>
        <v/>
      </c>
    </row>
    <row r="27" spans="3:9" x14ac:dyDescent="0.2">
      <c r="C27" s="252" t="s">
        <v>192</v>
      </c>
      <c r="D27" s="268">
        <v>1532600</v>
      </c>
      <c r="E27" s="268"/>
      <c r="F27" s="268">
        <f t="shared" si="0"/>
        <v>1532600</v>
      </c>
      <c r="H27" s="268">
        <f t="shared" si="1"/>
        <v>0</v>
      </c>
      <c r="I27" s="269" t="str">
        <f t="shared" si="2"/>
        <v/>
      </c>
    </row>
    <row r="28" spans="3:9" x14ac:dyDescent="0.2">
      <c r="C28" s="252"/>
      <c r="D28" s="268"/>
      <c r="E28" s="268"/>
      <c r="F28" s="268">
        <f t="shared" si="0"/>
        <v>0</v>
      </c>
      <c r="H28" s="268">
        <f t="shared" si="1"/>
        <v>0</v>
      </c>
      <c r="I28" s="269" t="str">
        <f t="shared" si="2"/>
        <v/>
      </c>
    </row>
    <row r="29" spans="3:9" ht="45" x14ac:dyDescent="0.2">
      <c r="C29" s="279" t="s">
        <v>193</v>
      </c>
      <c r="D29" s="280"/>
      <c r="E29" s="280"/>
      <c r="F29" s="268">
        <f t="shared" si="0"/>
        <v>0</v>
      </c>
      <c r="H29" s="280">
        <f t="shared" si="1"/>
        <v>0</v>
      </c>
      <c r="I29" s="273" t="str">
        <f t="shared" si="2"/>
        <v/>
      </c>
    </row>
    <row r="30" spans="3:9" x14ac:dyDescent="0.2">
      <c r="C30" s="279"/>
      <c r="D30" s="280"/>
      <c r="E30" s="280"/>
      <c r="F30" s="268">
        <f t="shared" si="0"/>
        <v>0</v>
      </c>
      <c r="H30" s="280">
        <f t="shared" si="1"/>
        <v>0</v>
      </c>
      <c r="I30" s="273" t="str">
        <f t="shared" si="2"/>
        <v/>
      </c>
    </row>
    <row r="31" spans="3:9" x14ac:dyDescent="0.2">
      <c r="C31" s="252" t="s">
        <v>194</v>
      </c>
      <c r="D31" s="268">
        <f>1217700+175000</f>
        <v>1392700</v>
      </c>
      <c r="E31" s="268">
        <v>-8053</v>
      </c>
      <c r="F31" s="268">
        <f t="shared" si="0"/>
        <v>1384647</v>
      </c>
      <c r="H31" s="268">
        <f t="shared" ref="H31:H75" si="3">IF(G31=0,0,G31-F31)</f>
        <v>0</v>
      </c>
      <c r="I31" s="269" t="str">
        <f t="shared" ref="I31:I75" si="4">IF(G31=0,"",H31/F31)</f>
        <v/>
      </c>
    </row>
    <row r="32" spans="3:9" x14ac:dyDescent="0.2">
      <c r="C32" s="281"/>
      <c r="D32" s="280"/>
      <c r="E32" s="280"/>
      <c r="F32" s="280">
        <f t="shared" ref="F32:F75" si="5">SUM(D32:E32)</f>
        <v>0</v>
      </c>
      <c r="H32" s="280">
        <f t="shared" si="3"/>
        <v>0</v>
      </c>
      <c r="I32" s="273" t="str">
        <f t="shared" si="4"/>
        <v/>
      </c>
    </row>
    <row r="33" spans="1:9" x14ac:dyDescent="0.2">
      <c r="C33" s="248" t="s">
        <v>184</v>
      </c>
      <c r="D33" s="268">
        <f>SUM(D35,D38,D43,D47,D52,D71,D73,D57,D62,D66)</f>
        <v>2176383</v>
      </c>
      <c r="E33" s="268">
        <f t="shared" ref="E33" si="6">SUM(E35,E38,E43,E47,E52,E71,E73,E57,E62,E66)</f>
        <v>44717</v>
      </c>
      <c r="F33" s="268">
        <f t="shared" si="5"/>
        <v>2221100</v>
      </c>
      <c r="H33" s="268">
        <f t="shared" si="3"/>
        <v>0</v>
      </c>
      <c r="I33" s="269" t="str">
        <f t="shared" si="4"/>
        <v/>
      </c>
    </row>
    <row r="34" spans="1:9" x14ac:dyDescent="0.2">
      <c r="C34" s="248"/>
      <c r="D34" s="265"/>
      <c r="F34" s="265">
        <f t="shared" si="5"/>
        <v>0</v>
      </c>
      <c r="H34" s="265">
        <f t="shared" si="3"/>
        <v>0</v>
      </c>
      <c r="I34" s="266" t="str">
        <f t="shared" si="4"/>
        <v/>
      </c>
    </row>
    <row r="35" spans="1:9" x14ac:dyDescent="0.2">
      <c r="A35" s="222" t="s">
        <v>185</v>
      </c>
      <c r="B35" s="222" t="s">
        <v>126</v>
      </c>
      <c r="C35" s="237" t="s">
        <v>195</v>
      </c>
      <c r="D35" s="261">
        <f>1488721+11817+2783-20927</f>
        <v>1482394</v>
      </c>
      <c r="F35" s="241">
        <f t="shared" si="5"/>
        <v>1482394</v>
      </c>
      <c r="H35" s="261">
        <f t="shared" si="3"/>
        <v>0</v>
      </c>
      <c r="I35" s="234" t="str">
        <f t="shared" si="4"/>
        <v/>
      </c>
    </row>
    <row r="36" spans="1:9" x14ac:dyDescent="0.2">
      <c r="C36" s="238" t="s">
        <v>180</v>
      </c>
      <c r="D36" s="262">
        <f>937716+8832+2080</f>
        <v>948628</v>
      </c>
      <c r="F36" s="262">
        <f t="shared" si="5"/>
        <v>948628</v>
      </c>
      <c r="H36" s="262">
        <f t="shared" si="3"/>
        <v>0</v>
      </c>
      <c r="I36" s="264" t="str">
        <f t="shared" si="4"/>
        <v/>
      </c>
    </row>
    <row r="37" spans="1:9" x14ac:dyDescent="0.2">
      <c r="C37" s="267"/>
      <c r="D37" s="259"/>
      <c r="F37" s="259">
        <f t="shared" si="5"/>
        <v>0</v>
      </c>
      <c r="H37" s="259">
        <f t="shared" si="3"/>
        <v>0</v>
      </c>
      <c r="I37" s="260" t="str">
        <f t="shared" si="4"/>
        <v/>
      </c>
    </row>
    <row r="38" spans="1:9" x14ac:dyDescent="0.2">
      <c r="A38" s="222" t="s">
        <v>185</v>
      </c>
      <c r="B38" s="222" t="s">
        <v>126</v>
      </c>
      <c r="C38" s="236" t="s">
        <v>196</v>
      </c>
      <c r="D38" s="241">
        <f>SUM(D39:D41)</f>
        <v>471650</v>
      </c>
      <c r="F38" s="241">
        <f t="shared" si="5"/>
        <v>471650</v>
      </c>
      <c r="H38" s="241">
        <f t="shared" si="3"/>
        <v>0</v>
      </c>
      <c r="I38" s="233" t="str">
        <f t="shared" si="4"/>
        <v/>
      </c>
    </row>
    <row r="39" spans="1:9" x14ac:dyDescent="0.2">
      <c r="C39" s="242" t="s">
        <v>197</v>
      </c>
      <c r="D39" s="243">
        <v>257400</v>
      </c>
      <c r="F39" s="243">
        <f t="shared" si="5"/>
        <v>257400</v>
      </c>
      <c r="H39" s="243">
        <f t="shared" si="3"/>
        <v>0</v>
      </c>
      <c r="I39" s="244" t="str">
        <f t="shared" si="4"/>
        <v/>
      </c>
    </row>
    <row r="40" spans="1:9" x14ac:dyDescent="0.2">
      <c r="C40" s="282" t="s">
        <v>198</v>
      </c>
      <c r="D40" s="243">
        <v>176250</v>
      </c>
      <c r="F40" s="243">
        <f t="shared" si="5"/>
        <v>176250</v>
      </c>
      <c r="H40" s="243">
        <f t="shared" si="3"/>
        <v>0</v>
      </c>
      <c r="I40" s="244" t="str">
        <f t="shared" si="4"/>
        <v/>
      </c>
    </row>
    <row r="41" spans="1:9" x14ac:dyDescent="0.2">
      <c r="C41" s="282" t="s">
        <v>199</v>
      </c>
      <c r="D41" s="243">
        <v>38000</v>
      </c>
      <c r="F41" s="243">
        <f t="shared" si="5"/>
        <v>38000</v>
      </c>
      <c r="H41" s="243">
        <f t="shared" si="3"/>
        <v>0</v>
      </c>
      <c r="I41" s="244" t="str">
        <f t="shared" si="4"/>
        <v/>
      </c>
    </row>
    <row r="42" spans="1:9" x14ac:dyDescent="0.2">
      <c r="C42" s="239"/>
      <c r="D42" s="232"/>
      <c r="F42" s="232">
        <f t="shared" si="5"/>
        <v>0</v>
      </c>
      <c r="H42" s="232">
        <f t="shared" si="3"/>
        <v>0</v>
      </c>
      <c r="I42" s="233" t="str">
        <f t="shared" si="4"/>
        <v/>
      </c>
    </row>
    <row r="43" spans="1:9" x14ac:dyDescent="0.2">
      <c r="A43" s="222" t="s">
        <v>185</v>
      </c>
      <c r="B43" s="222" t="s">
        <v>126</v>
      </c>
      <c r="C43" s="240" t="s">
        <v>200</v>
      </c>
      <c r="D43" s="241">
        <f>SUM(D44:D45)</f>
        <v>131156</v>
      </c>
      <c r="F43" s="241">
        <f t="shared" si="5"/>
        <v>131156</v>
      </c>
      <c r="H43" s="241">
        <f t="shared" si="3"/>
        <v>0</v>
      </c>
      <c r="I43" s="233" t="str">
        <f t="shared" si="4"/>
        <v/>
      </c>
    </row>
    <row r="44" spans="1:9" x14ac:dyDescent="0.2">
      <c r="C44" s="242" t="s">
        <v>201</v>
      </c>
      <c r="D44" s="243">
        <v>128656</v>
      </c>
      <c r="F44" s="243">
        <f t="shared" si="5"/>
        <v>128656</v>
      </c>
      <c r="H44" s="243">
        <f t="shared" si="3"/>
        <v>0</v>
      </c>
      <c r="I44" s="244" t="str">
        <f t="shared" si="4"/>
        <v/>
      </c>
    </row>
    <row r="45" spans="1:9" x14ac:dyDescent="0.2">
      <c r="C45" s="283" t="s">
        <v>202</v>
      </c>
      <c r="D45" s="243">
        <v>2500</v>
      </c>
      <c r="F45" s="243">
        <f t="shared" si="5"/>
        <v>2500</v>
      </c>
      <c r="H45" s="243">
        <f t="shared" si="3"/>
        <v>0</v>
      </c>
      <c r="I45" s="244" t="str">
        <f t="shared" si="4"/>
        <v/>
      </c>
    </row>
    <row r="46" spans="1:9" x14ac:dyDescent="0.2">
      <c r="C46" s="248"/>
      <c r="D46" s="259"/>
      <c r="F46" s="259">
        <f t="shared" si="5"/>
        <v>0</v>
      </c>
      <c r="H46" s="259">
        <f t="shared" si="3"/>
        <v>0</v>
      </c>
      <c r="I46" s="260" t="str">
        <f t="shared" si="4"/>
        <v/>
      </c>
    </row>
    <row r="47" spans="1:9" x14ac:dyDescent="0.2">
      <c r="A47" s="222" t="s">
        <v>185</v>
      </c>
      <c r="B47" s="222" t="s">
        <v>126</v>
      </c>
      <c r="C47" s="240" t="s">
        <v>203</v>
      </c>
      <c r="D47" s="241">
        <f>D48+D49</f>
        <v>25000</v>
      </c>
      <c r="F47" s="241">
        <f t="shared" si="5"/>
        <v>25000</v>
      </c>
      <c r="H47" s="241">
        <f t="shared" si="3"/>
        <v>0</v>
      </c>
      <c r="I47" s="233" t="str">
        <f t="shared" si="4"/>
        <v/>
      </c>
    </row>
    <row r="48" spans="1:9" x14ac:dyDescent="0.2">
      <c r="C48" s="282" t="s">
        <v>204</v>
      </c>
      <c r="D48" s="243">
        <v>15000</v>
      </c>
      <c r="F48" s="243">
        <f t="shared" si="5"/>
        <v>15000</v>
      </c>
      <c r="H48" s="243">
        <f t="shared" si="3"/>
        <v>0</v>
      </c>
      <c r="I48" s="244" t="str">
        <f t="shared" si="4"/>
        <v/>
      </c>
    </row>
    <row r="49" spans="1:9" x14ac:dyDescent="0.2">
      <c r="C49" s="245" t="s">
        <v>205</v>
      </c>
      <c r="D49" s="243">
        <v>10000</v>
      </c>
      <c r="F49" s="243">
        <f t="shared" si="5"/>
        <v>10000</v>
      </c>
      <c r="H49" s="243">
        <f t="shared" si="3"/>
        <v>0</v>
      </c>
      <c r="I49" s="244" t="str">
        <f t="shared" si="4"/>
        <v/>
      </c>
    </row>
    <row r="50" spans="1:9" x14ac:dyDescent="0.2">
      <c r="C50" s="245" t="s">
        <v>206</v>
      </c>
      <c r="D50" s="243"/>
      <c r="F50" s="243">
        <f t="shared" si="5"/>
        <v>0</v>
      </c>
      <c r="H50" s="243">
        <f t="shared" si="3"/>
        <v>0</v>
      </c>
      <c r="I50" s="244" t="str">
        <f t="shared" si="4"/>
        <v/>
      </c>
    </row>
    <row r="51" spans="1:9" x14ac:dyDescent="0.2">
      <c r="C51" s="245"/>
      <c r="D51" s="243"/>
      <c r="F51" s="243">
        <f t="shared" si="5"/>
        <v>0</v>
      </c>
      <c r="H51" s="243">
        <f t="shared" si="3"/>
        <v>0</v>
      </c>
      <c r="I51" s="244" t="str">
        <f t="shared" si="4"/>
        <v/>
      </c>
    </row>
    <row r="52" spans="1:9" ht="38.25" x14ac:dyDescent="0.2">
      <c r="A52" s="222" t="s">
        <v>185</v>
      </c>
      <c r="B52" s="222" t="s">
        <v>126</v>
      </c>
      <c r="C52" s="246" t="s">
        <v>207</v>
      </c>
      <c r="D52" s="241">
        <v>20000</v>
      </c>
      <c r="F52" s="241">
        <f t="shared" si="5"/>
        <v>20000</v>
      </c>
      <c r="H52" s="241">
        <f t="shared" si="3"/>
        <v>0</v>
      </c>
      <c r="I52" s="233" t="str">
        <f t="shared" si="4"/>
        <v/>
      </c>
    </row>
    <row r="53" spans="1:9" x14ac:dyDescent="0.2">
      <c r="C53" s="238" t="s">
        <v>180</v>
      </c>
      <c r="D53" s="284">
        <v>11211</v>
      </c>
      <c r="F53" s="284">
        <f t="shared" si="5"/>
        <v>11211</v>
      </c>
      <c r="H53" s="284">
        <f t="shared" si="3"/>
        <v>0</v>
      </c>
      <c r="I53" s="235" t="str">
        <f t="shared" si="4"/>
        <v/>
      </c>
    </row>
    <row r="54" spans="1:9" x14ac:dyDescent="0.2">
      <c r="C54" s="285"/>
      <c r="D54" s="243"/>
      <c r="F54" s="243">
        <f t="shared" si="5"/>
        <v>0</v>
      </c>
      <c r="H54" s="243">
        <f t="shared" si="3"/>
        <v>0</v>
      </c>
      <c r="I54" s="244" t="str">
        <f t="shared" si="4"/>
        <v/>
      </c>
    </row>
    <row r="55" spans="1:9" x14ac:dyDescent="0.2">
      <c r="C55" s="247" t="s">
        <v>182</v>
      </c>
      <c r="D55" s="284">
        <v>20000</v>
      </c>
      <c r="F55" s="284">
        <f t="shared" si="5"/>
        <v>20000</v>
      </c>
      <c r="H55" s="284">
        <f t="shared" si="3"/>
        <v>0</v>
      </c>
      <c r="I55" s="235" t="str">
        <f t="shared" si="4"/>
        <v/>
      </c>
    </row>
    <row r="56" spans="1:9" x14ac:dyDescent="0.2">
      <c r="C56" s="286"/>
      <c r="D56" s="243"/>
      <c r="F56" s="243">
        <f t="shared" si="5"/>
        <v>0</v>
      </c>
      <c r="H56" s="243">
        <f t="shared" si="3"/>
        <v>0</v>
      </c>
      <c r="I56" s="244" t="str">
        <f t="shared" si="4"/>
        <v/>
      </c>
    </row>
    <row r="57" spans="1:9" ht="38.25" x14ac:dyDescent="0.2">
      <c r="A57" s="222" t="s">
        <v>185</v>
      </c>
      <c r="B57" s="222" t="s">
        <v>126</v>
      </c>
      <c r="C57" s="246" t="s">
        <v>208</v>
      </c>
      <c r="D57" s="284"/>
      <c r="E57" s="241">
        <v>22500</v>
      </c>
      <c r="F57" s="284">
        <f t="shared" si="5"/>
        <v>22500</v>
      </c>
      <c r="H57" s="284">
        <f t="shared" si="3"/>
        <v>0</v>
      </c>
      <c r="I57" s="235" t="str">
        <f t="shared" si="4"/>
        <v/>
      </c>
    </row>
    <row r="58" spans="1:9" x14ac:dyDescent="0.2">
      <c r="C58" s="238" t="s">
        <v>180</v>
      </c>
      <c r="D58" s="284"/>
      <c r="E58" s="284">
        <v>7474</v>
      </c>
      <c r="F58" s="284">
        <f t="shared" si="5"/>
        <v>7474</v>
      </c>
      <c r="H58" s="284">
        <f t="shared" si="3"/>
        <v>0</v>
      </c>
      <c r="I58" s="235" t="str">
        <f t="shared" si="4"/>
        <v/>
      </c>
    </row>
    <row r="59" spans="1:9" x14ac:dyDescent="0.2">
      <c r="C59" s="285"/>
      <c r="D59" s="284"/>
      <c r="E59" s="243"/>
      <c r="F59" s="284">
        <f t="shared" si="5"/>
        <v>0</v>
      </c>
      <c r="H59" s="284">
        <f t="shared" si="3"/>
        <v>0</v>
      </c>
      <c r="I59" s="235" t="str">
        <f t="shared" si="4"/>
        <v/>
      </c>
    </row>
    <row r="60" spans="1:9" x14ac:dyDescent="0.2">
      <c r="C60" s="247" t="s">
        <v>182</v>
      </c>
      <c r="D60" s="284"/>
      <c r="E60" s="284">
        <v>19125</v>
      </c>
      <c r="F60" s="284">
        <f t="shared" si="5"/>
        <v>19125</v>
      </c>
      <c r="H60" s="284">
        <f t="shared" si="3"/>
        <v>0</v>
      </c>
      <c r="I60" s="235" t="str">
        <f t="shared" si="4"/>
        <v/>
      </c>
    </row>
    <row r="61" spans="1:9" x14ac:dyDescent="0.2">
      <c r="C61" s="211"/>
      <c r="D61" s="284"/>
      <c r="E61" s="287"/>
      <c r="F61" s="284">
        <f t="shared" si="5"/>
        <v>0</v>
      </c>
      <c r="H61" s="284">
        <f t="shared" si="3"/>
        <v>0</v>
      </c>
      <c r="I61" s="235" t="str">
        <f t="shared" si="4"/>
        <v/>
      </c>
    </row>
    <row r="62" spans="1:9" x14ac:dyDescent="0.2">
      <c r="A62" s="222" t="s">
        <v>185</v>
      </c>
      <c r="B62" s="222" t="s">
        <v>126</v>
      </c>
      <c r="C62" s="246" t="s">
        <v>209</v>
      </c>
      <c r="D62" s="284"/>
      <c r="E62" s="241">
        <v>1800</v>
      </c>
      <c r="F62" s="284">
        <f t="shared" si="5"/>
        <v>1800</v>
      </c>
      <c r="H62" s="284">
        <f t="shared" si="3"/>
        <v>0</v>
      </c>
      <c r="I62" s="235" t="str">
        <f t="shared" si="4"/>
        <v/>
      </c>
    </row>
    <row r="63" spans="1:9" x14ac:dyDescent="0.2">
      <c r="C63" s="211"/>
      <c r="D63" s="284"/>
      <c r="E63" s="287"/>
      <c r="F63" s="284">
        <f t="shared" si="5"/>
        <v>0</v>
      </c>
      <c r="H63" s="284">
        <f t="shared" si="3"/>
        <v>0</v>
      </c>
      <c r="I63" s="235" t="str">
        <f t="shared" si="4"/>
        <v/>
      </c>
    </row>
    <row r="64" spans="1:9" x14ac:dyDescent="0.2">
      <c r="C64" s="247" t="s">
        <v>182</v>
      </c>
      <c r="D64" s="284"/>
      <c r="E64" s="284">
        <v>1800</v>
      </c>
      <c r="F64" s="284">
        <f t="shared" si="5"/>
        <v>1800</v>
      </c>
      <c r="H64" s="284">
        <f t="shared" si="3"/>
        <v>0</v>
      </c>
      <c r="I64" s="235" t="str">
        <f t="shared" si="4"/>
        <v/>
      </c>
    </row>
    <row r="65" spans="1:9" x14ac:dyDescent="0.2">
      <c r="C65" s="211"/>
      <c r="D65" s="284"/>
      <c r="E65" s="287"/>
      <c r="F65" s="284">
        <f t="shared" si="5"/>
        <v>0</v>
      </c>
      <c r="H65" s="284">
        <f t="shared" si="3"/>
        <v>0</v>
      </c>
      <c r="I65" s="235" t="str">
        <f t="shared" si="4"/>
        <v/>
      </c>
    </row>
    <row r="66" spans="1:9" x14ac:dyDescent="0.2">
      <c r="A66" s="222" t="s">
        <v>185</v>
      </c>
      <c r="B66" s="222" t="s">
        <v>126</v>
      </c>
      <c r="C66" s="246" t="s">
        <v>210</v>
      </c>
      <c r="D66" s="284"/>
      <c r="E66" s="241">
        <v>20417</v>
      </c>
      <c r="F66" s="284">
        <f t="shared" si="5"/>
        <v>20417</v>
      </c>
      <c r="H66" s="284">
        <f t="shared" si="3"/>
        <v>0</v>
      </c>
      <c r="I66" s="235" t="str">
        <f t="shared" si="4"/>
        <v/>
      </c>
    </row>
    <row r="67" spans="1:9" x14ac:dyDescent="0.2">
      <c r="C67" s="238" t="s">
        <v>180</v>
      </c>
      <c r="D67" s="284"/>
      <c r="E67" s="284">
        <v>5232</v>
      </c>
      <c r="F67" s="284">
        <f t="shared" si="5"/>
        <v>5232</v>
      </c>
      <c r="H67" s="284">
        <f t="shared" si="3"/>
        <v>0</v>
      </c>
      <c r="I67" s="235" t="str">
        <f t="shared" si="4"/>
        <v/>
      </c>
    </row>
    <row r="68" spans="1:9" x14ac:dyDescent="0.2">
      <c r="C68" s="285"/>
      <c r="D68" s="284"/>
      <c r="E68" s="243"/>
      <c r="F68" s="284">
        <f t="shared" si="5"/>
        <v>0</v>
      </c>
      <c r="H68" s="284">
        <f t="shared" si="3"/>
        <v>0</v>
      </c>
      <c r="I68" s="235" t="str">
        <f t="shared" si="4"/>
        <v/>
      </c>
    </row>
    <row r="69" spans="1:9" x14ac:dyDescent="0.2">
      <c r="C69" s="247" t="s">
        <v>182</v>
      </c>
      <c r="D69" s="284"/>
      <c r="E69" s="284">
        <v>15725</v>
      </c>
      <c r="F69" s="284">
        <f t="shared" si="5"/>
        <v>15725</v>
      </c>
      <c r="H69" s="284">
        <f t="shared" si="3"/>
        <v>0</v>
      </c>
      <c r="I69" s="235" t="str">
        <f t="shared" si="4"/>
        <v/>
      </c>
    </row>
    <row r="70" spans="1:9" x14ac:dyDescent="0.2">
      <c r="C70" s="286"/>
      <c r="D70" s="243"/>
      <c r="E70" s="243"/>
      <c r="F70" s="243">
        <f t="shared" si="5"/>
        <v>0</v>
      </c>
      <c r="H70" s="243">
        <f t="shared" si="3"/>
        <v>0</v>
      </c>
      <c r="I70" s="244" t="str">
        <f t="shared" si="4"/>
        <v/>
      </c>
    </row>
    <row r="71" spans="1:9" x14ac:dyDescent="0.2">
      <c r="A71" s="222" t="s">
        <v>185</v>
      </c>
      <c r="B71" s="222" t="s">
        <v>126</v>
      </c>
      <c r="C71" s="240" t="s">
        <v>211</v>
      </c>
      <c r="D71" s="241">
        <v>30683</v>
      </c>
      <c r="F71" s="241">
        <f t="shared" si="5"/>
        <v>30683</v>
      </c>
      <c r="H71" s="241">
        <f t="shared" si="3"/>
        <v>0</v>
      </c>
      <c r="I71" s="233" t="str">
        <f t="shared" si="4"/>
        <v/>
      </c>
    </row>
    <row r="72" spans="1:9" x14ac:dyDescent="0.2">
      <c r="C72" s="240"/>
      <c r="D72" s="241"/>
      <c r="F72" s="241">
        <f t="shared" si="5"/>
        <v>0</v>
      </c>
      <c r="H72" s="241">
        <f t="shared" si="3"/>
        <v>0</v>
      </c>
      <c r="I72" s="233" t="str">
        <f t="shared" si="4"/>
        <v/>
      </c>
    </row>
    <row r="73" spans="1:9" x14ac:dyDescent="0.2">
      <c r="A73" s="222" t="s">
        <v>185</v>
      </c>
      <c r="B73" s="222" t="s">
        <v>126</v>
      </c>
      <c r="C73" s="240" t="s">
        <v>212</v>
      </c>
      <c r="D73" s="241">
        <v>15500</v>
      </c>
      <c r="F73" s="241">
        <f t="shared" si="5"/>
        <v>15500</v>
      </c>
      <c r="H73" s="241">
        <f t="shared" si="3"/>
        <v>0</v>
      </c>
      <c r="I73" s="233" t="str">
        <f t="shared" si="4"/>
        <v/>
      </c>
    </row>
    <row r="74" spans="1:9" x14ac:dyDescent="0.2">
      <c r="C74" s="237"/>
      <c r="D74" s="288"/>
      <c r="F74" s="288">
        <f t="shared" si="5"/>
        <v>0</v>
      </c>
      <c r="H74" s="288">
        <f t="shared" si="3"/>
        <v>0</v>
      </c>
      <c r="I74" s="289" t="str">
        <f t="shared" si="4"/>
        <v/>
      </c>
    </row>
    <row r="75" spans="1:9" x14ac:dyDescent="0.2">
      <c r="C75" s="237"/>
      <c r="D75" s="288"/>
      <c r="F75" s="288">
        <f t="shared" si="5"/>
        <v>0</v>
      </c>
      <c r="H75" s="288">
        <f t="shared" si="3"/>
        <v>0</v>
      </c>
      <c r="I75" s="289" t="str">
        <f t="shared" si="4"/>
        <v/>
      </c>
    </row>
  </sheetData>
  <autoFilter ref="A5:F75"/>
  <mergeCells count="10">
    <mergeCell ref="D3:F3"/>
    <mergeCell ref="H3:I3"/>
    <mergeCell ref="J3:K3"/>
    <mergeCell ref="D4:D5"/>
    <mergeCell ref="F4:F5"/>
    <mergeCell ref="G4:G5"/>
    <mergeCell ref="H4:H5"/>
    <mergeCell ref="I4:I5"/>
    <mergeCell ref="J4:J5"/>
    <mergeCell ref="K4:K5"/>
  </mergeCells>
  <pageMargins left="1.1811023622047245" right="0.47244094488188981" top="0.47244094488188981" bottom="0.98425196850393704" header="0.51181102362204722" footer="0.51181102362204722"/>
  <pageSetup paperSize="9" scale="75" fitToHeight="70" orientation="landscape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0"/>
  <sheetViews>
    <sheetView zoomScaleNormal="100" workbookViewId="0"/>
  </sheetViews>
  <sheetFormatPr defaultRowHeight="12.75" x14ac:dyDescent="0.2"/>
  <cols>
    <col min="1" max="1" width="53" style="20" customWidth="1"/>
    <col min="2" max="2" width="5" style="20" customWidth="1"/>
    <col min="3" max="3" width="6.28515625" style="20" customWidth="1"/>
    <col min="4" max="4" width="11.28515625" style="20" customWidth="1"/>
    <col min="5" max="5" width="9.85546875" style="20" customWidth="1"/>
    <col min="6" max="6" width="10.42578125" style="20" customWidth="1"/>
    <col min="7" max="7" width="8.7109375" style="20" customWidth="1"/>
    <col min="8" max="8" width="11.140625" style="20" customWidth="1"/>
    <col min="9" max="9" width="12" style="20" customWidth="1"/>
    <col min="10" max="10" width="11.28515625" style="20" customWidth="1"/>
    <col min="11" max="16384" width="9.140625" style="20"/>
  </cols>
  <sheetData>
    <row r="1" spans="1:10" x14ac:dyDescent="0.2">
      <c r="A1" s="23" t="s">
        <v>221</v>
      </c>
      <c r="B1" s="22"/>
      <c r="C1" s="23"/>
      <c r="D1" s="24"/>
      <c r="E1" s="24"/>
      <c r="F1" s="24"/>
      <c r="G1" s="24"/>
      <c r="H1" s="328" t="s">
        <v>153</v>
      </c>
      <c r="I1" s="328"/>
      <c r="J1" s="329"/>
    </row>
    <row r="2" spans="1:10" x14ac:dyDescent="0.2">
      <c r="A2" s="23"/>
      <c r="B2" s="23"/>
      <c r="C2" s="23"/>
      <c r="D2" s="24"/>
      <c r="E2" s="24"/>
      <c r="F2" s="24"/>
      <c r="G2" s="24"/>
      <c r="H2" s="24"/>
      <c r="I2" s="24"/>
      <c r="J2" s="24"/>
    </row>
    <row r="3" spans="1:10" ht="15.75" x14ac:dyDescent="0.25">
      <c r="A3" s="23" t="s">
        <v>222</v>
      </c>
      <c r="B3" s="27"/>
      <c r="C3" s="28"/>
      <c r="D3" s="24"/>
      <c r="E3" s="24"/>
      <c r="F3" s="24"/>
      <c r="G3" s="24"/>
      <c r="H3" s="24"/>
      <c r="I3" s="24"/>
      <c r="J3" s="24"/>
    </row>
    <row r="4" spans="1:10" x14ac:dyDescent="0.2">
      <c r="A4" s="23" t="s">
        <v>223</v>
      </c>
      <c r="B4" s="22"/>
      <c r="C4" s="28"/>
      <c r="D4" s="24"/>
      <c r="E4" s="24"/>
      <c r="F4" s="24"/>
      <c r="G4" s="24"/>
      <c r="H4" s="24"/>
      <c r="I4" s="24"/>
      <c r="J4" s="24"/>
    </row>
    <row r="5" spans="1:10" x14ac:dyDescent="0.2">
      <c r="A5" s="23" t="s">
        <v>224</v>
      </c>
      <c r="B5" s="29"/>
      <c r="C5" s="30"/>
      <c r="D5" s="31"/>
      <c r="E5" s="32"/>
      <c r="F5" s="33"/>
      <c r="G5" s="33"/>
      <c r="H5" s="33"/>
      <c r="I5" s="33"/>
      <c r="J5" s="376" t="s">
        <v>225</v>
      </c>
    </row>
    <row r="6" spans="1:10" ht="70.5" x14ac:dyDescent="0.2">
      <c r="A6" s="292" t="s">
        <v>21</v>
      </c>
      <c r="B6" s="293" t="s">
        <v>28</v>
      </c>
      <c r="C6" s="292" t="s">
        <v>26</v>
      </c>
      <c r="D6" s="294" t="s">
        <v>214</v>
      </c>
      <c r="E6" s="292" t="s">
        <v>107</v>
      </c>
      <c r="F6" s="292" t="s">
        <v>108</v>
      </c>
      <c r="G6" s="292" t="s">
        <v>109</v>
      </c>
      <c r="H6" s="295" t="s">
        <v>122</v>
      </c>
      <c r="I6" s="295" t="s">
        <v>215</v>
      </c>
      <c r="J6" s="296" t="s">
        <v>120</v>
      </c>
    </row>
    <row r="7" spans="1:10" x14ac:dyDescent="0.2">
      <c r="A7" s="297" t="s">
        <v>126</v>
      </c>
      <c r="B7" s="298"/>
      <c r="C7" s="139"/>
      <c r="D7" s="137"/>
      <c r="E7" s="137"/>
      <c r="F7" s="137"/>
      <c r="G7" s="137"/>
      <c r="H7" s="137"/>
      <c r="I7" s="137"/>
      <c r="J7" s="137"/>
    </row>
    <row r="8" spans="1:10" x14ac:dyDescent="0.2">
      <c r="A8" s="299" t="s">
        <v>124</v>
      </c>
      <c r="B8" s="300"/>
      <c r="C8" s="301" t="s">
        <v>46</v>
      </c>
      <c r="D8" s="302">
        <f>D9+D10</f>
        <v>0</v>
      </c>
      <c r="E8" s="302">
        <f t="shared" ref="E8:J8" si="0">E9+E10</f>
        <v>0</v>
      </c>
      <c r="F8" s="302">
        <f t="shared" si="0"/>
        <v>0</v>
      </c>
      <c r="G8" s="302">
        <f t="shared" si="0"/>
        <v>0</v>
      </c>
      <c r="H8" s="302">
        <f t="shared" si="0"/>
        <v>0</v>
      </c>
      <c r="I8" s="302"/>
      <c r="J8" s="302">
        <f t="shared" si="0"/>
        <v>0</v>
      </c>
    </row>
    <row r="9" spans="1:10" x14ac:dyDescent="0.2">
      <c r="A9" s="130" t="s">
        <v>123</v>
      </c>
      <c r="B9" s="131"/>
      <c r="C9" s="132" t="s">
        <v>12</v>
      </c>
      <c r="D9" s="133"/>
      <c r="E9" s="133"/>
      <c r="F9" s="133"/>
      <c r="G9" s="133"/>
      <c r="H9" s="133"/>
      <c r="I9" s="133"/>
      <c r="J9" s="133"/>
    </row>
    <row r="10" spans="1:10" x14ac:dyDescent="0.2">
      <c r="A10" s="134"/>
      <c r="B10" s="135"/>
      <c r="C10" s="303" t="s">
        <v>24</v>
      </c>
      <c r="D10" s="304"/>
      <c r="E10" s="304"/>
      <c r="F10" s="304"/>
      <c r="G10" s="304"/>
      <c r="H10" s="304"/>
      <c r="I10" s="304"/>
      <c r="J10" s="304"/>
    </row>
    <row r="11" spans="1:10" x14ac:dyDescent="0.2">
      <c r="A11" s="134"/>
      <c r="B11" s="135"/>
      <c r="C11" s="303"/>
      <c r="D11" s="304"/>
      <c r="E11" s="304"/>
      <c r="F11" s="304"/>
      <c r="G11" s="304"/>
      <c r="H11" s="133"/>
      <c r="I11" s="133"/>
      <c r="J11" s="304"/>
    </row>
    <row r="12" spans="1:10" x14ac:dyDescent="0.2">
      <c r="A12" s="292"/>
      <c r="B12" s="293"/>
      <c r="C12" s="292"/>
      <c r="D12" s="294"/>
      <c r="E12" s="292"/>
      <c r="F12" s="292"/>
      <c r="G12" s="292"/>
      <c r="H12" s="133"/>
      <c r="I12" s="133"/>
      <c r="J12" s="296"/>
    </row>
    <row r="13" spans="1:10" x14ac:dyDescent="0.2">
      <c r="A13" s="292"/>
      <c r="B13" s="293"/>
      <c r="C13" s="292"/>
      <c r="D13" s="294"/>
      <c r="E13" s="292"/>
      <c r="F13" s="292"/>
      <c r="G13" s="292"/>
      <c r="H13" s="133"/>
      <c r="I13" s="133"/>
      <c r="J13" s="296"/>
    </row>
    <row r="14" spans="1:10" x14ac:dyDescent="0.2">
      <c r="A14" s="299" t="s">
        <v>125</v>
      </c>
      <c r="B14" s="300"/>
      <c r="C14" s="301" t="s">
        <v>46</v>
      </c>
      <c r="D14" s="302">
        <f>D15+D16+D17</f>
        <v>0</v>
      </c>
      <c r="E14" s="302">
        <f t="shared" ref="E14:J14" si="1">E15+E16+E17</f>
        <v>0</v>
      </c>
      <c r="F14" s="302">
        <f t="shared" si="1"/>
        <v>0</v>
      </c>
      <c r="G14" s="302">
        <f t="shared" si="1"/>
        <v>0</v>
      </c>
      <c r="H14" s="302">
        <f t="shared" si="1"/>
        <v>0</v>
      </c>
      <c r="I14" s="302"/>
      <c r="J14" s="302">
        <f t="shared" si="1"/>
        <v>0</v>
      </c>
    </row>
    <row r="15" spans="1:10" x14ac:dyDescent="0.2">
      <c r="A15" s="130" t="s">
        <v>123</v>
      </c>
      <c r="B15" s="131"/>
      <c r="C15" s="132" t="s">
        <v>12</v>
      </c>
      <c r="D15" s="133"/>
      <c r="E15" s="133"/>
      <c r="F15" s="133"/>
      <c r="G15" s="133"/>
      <c r="H15" s="133"/>
      <c r="I15" s="133"/>
      <c r="J15" s="133"/>
    </row>
    <row r="16" spans="1:10" x14ac:dyDescent="0.2">
      <c r="A16" s="130"/>
      <c r="B16" s="131"/>
      <c r="C16" s="303" t="s">
        <v>91</v>
      </c>
      <c r="D16" s="304"/>
      <c r="E16" s="304"/>
      <c r="F16" s="304"/>
      <c r="G16" s="304"/>
      <c r="H16" s="304"/>
      <c r="I16" s="304"/>
      <c r="J16" s="304"/>
    </row>
    <row r="17" spans="1:10" x14ac:dyDescent="0.2">
      <c r="A17" s="134"/>
      <c r="B17" s="135"/>
      <c r="C17" s="303" t="s">
        <v>13</v>
      </c>
      <c r="D17" s="304"/>
      <c r="E17" s="304"/>
      <c r="F17" s="304"/>
      <c r="G17" s="304"/>
      <c r="H17" s="304"/>
      <c r="I17" s="304"/>
      <c r="J17" s="304"/>
    </row>
    <row r="18" spans="1:10" x14ac:dyDescent="0.2">
      <c r="A18" s="305"/>
      <c r="B18" s="306"/>
      <c r="C18" s="307"/>
      <c r="D18" s="136"/>
      <c r="E18" s="308"/>
      <c r="F18" s="308"/>
      <c r="G18" s="308"/>
      <c r="H18" s="138"/>
      <c r="I18" s="138"/>
      <c r="J18" s="308"/>
    </row>
    <row r="19" spans="1:10" x14ac:dyDescent="0.2">
      <c r="A19" s="305"/>
      <c r="B19" s="306"/>
      <c r="C19" s="307"/>
      <c r="D19" s="136"/>
      <c r="E19" s="136"/>
      <c r="F19" s="136"/>
      <c r="G19" s="136"/>
      <c r="H19" s="138"/>
      <c r="I19" s="138"/>
      <c r="J19" s="136"/>
    </row>
    <row r="20" spans="1:10" x14ac:dyDescent="0.2">
      <c r="A20" s="305"/>
      <c r="B20" s="306"/>
      <c r="C20" s="307"/>
      <c r="D20" s="136"/>
      <c r="E20" s="136"/>
      <c r="F20" s="136"/>
      <c r="G20" s="136"/>
      <c r="H20" s="138"/>
      <c r="I20" s="138"/>
      <c r="J20" s="136"/>
    </row>
    <row r="21" spans="1:10" x14ac:dyDescent="0.2">
      <c r="A21" s="309" t="s">
        <v>127</v>
      </c>
      <c r="B21" s="300"/>
      <c r="C21" s="301" t="s">
        <v>46</v>
      </c>
      <c r="D21" s="302"/>
      <c r="E21" s="302"/>
      <c r="F21" s="302"/>
      <c r="G21" s="302"/>
      <c r="H21" s="310"/>
      <c r="I21" s="310"/>
      <c r="J21" s="310"/>
    </row>
    <row r="22" spans="1:10" x14ac:dyDescent="0.2">
      <c r="A22" s="311" t="s">
        <v>128</v>
      </c>
      <c r="B22" s="306"/>
      <c r="C22" s="312" t="s">
        <v>12</v>
      </c>
      <c r="D22" s="313"/>
      <c r="E22" s="308"/>
      <c r="F22" s="308"/>
      <c r="G22" s="308"/>
      <c r="H22" s="314">
        <v>600442</v>
      </c>
      <c r="I22" s="314"/>
      <c r="J22" s="308"/>
    </row>
    <row r="23" spans="1:10" x14ac:dyDescent="0.2">
      <c r="A23" s="305" t="s">
        <v>129</v>
      </c>
      <c r="B23" s="306"/>
      <c r="C23" s="312" t="s">
        <v>12</v>
      </c>
      <c r="D23" s="313"/>
      <c r="E23" s="308"/>
      <c r="F23" s="308"/>
      <c r="G23" s="308"/>
      <c r="H23" s="315"/>
      <c r="I23" s="315"/>
      <c r="J23" s="308"/>
    </row>
    <row r="24" spans="1:10" x14ac:dyDescent="0.2">
      <c r="A24" s="35" t="s">
        <v>70</v>
      </c>
    </row>
    <row r="26" spans="1:10" x14ac:dyDescent="0.2">
      <c r="A26" s="36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3" spans="1:10" x14ac:dyDescent="0.2">
      <c r="A43" s="20" t="s">
        <v>10</v>
      </c>
    </row>
    <row r="45" spans="1:10" x14ac:dyDescent="0.2">
      <c r="A45" s="37" t="s">
        <v>29</v>
      </c>
      <c r="B45" s="38"/>
    </row>
    <row r="46" spans="1:10" x14ac:dyDescent="0.2">
      <c r="A46" s="37"/>
      <c r="B46" s="38"/>
    </row>
    <row r="47" spans="1:10" x14ac:dyDescent="0.2">
      <c r="A47" s="39"/>
    </row>
    <row r="48" spans="1:10" x14ac:dyDescent="0.2">
      <c r="A48" s="39"/>
    </row>
    <row r="49" spans="1:1" x14ac:dyDescent="0.2">
      <c r="A49" s="21"/>
    </row>
    <row r="50" spans="1:1" x14ac:dyDescent="0.2">
      <c r="A50" s="21"/>
    </row>
  </sheetData>
  <mergeCells count="1">
    <mergeCell ref="H1:J1"/>
  </mergeCells>
  <pageMargins left="0.43307086614173229" right="0.23622047244094491" top="0.27559055118110237" bottom="0.23622047244094491" header="0.19685039370078741" footer="0.1574803149606299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81"/>
  <sheetViews>
    <sheetView zoomScaleNormal="100" workbookViewId="0">
      <selection activeCell="A11" sqref="A11:G11"/>
    </sheetView>
  </sheetViews>
  <sheetFormatPr defaultRowHeight="12.75" x14ac:dyDescent="0.2"/>
  <cols>
    <col min="1" max="1" width="68.5703125" style="20" customWidth="1"/>
    <col min="2" max="2" width="12" style="20" bestFit="1" customWidth="1"/>
    <col min="3" max="3" width="8.140625" style="20" bestFit="1" customWidth="1"/>
    <col min="4" max="4" width="6.7109375" style="20" customWidth="1"/>
    <col min="5" max="5" width="8.140625" style="20" bestFit="1" customWidth="1"/>
    <col min="6" max="6" width="10.85546875" style="20" customWidth="1"/>
    <col min="7" max="7" width="4.5703125" style="20" customWidth="1"/>
    <col min="8" max="16384" width="9.140625" style="20"/>
  </cols>
  <sheetData>
    <row r="1" spans="1:7" ht="15" x14ac:dyDescent="0.25">
      <c r="A1" s="220" t="s">
        <v>49</v>
      </c>
      <c r="B1" s="41"/>
      <c r="C1" s="41"/>
      <c r="D1" s="41"/>
      <c r="G1" s="40" t="s">
        <v>154</v>
      </c>
    </row>
    <row r="2" spans="1:7" x14ac:dyDescent="0.2">
      <c r="A2" s="347"/>
      <c r="B2" s="347"/>
      <c r="C2" s="347"/>
      <c r="D2" s="347"/>
      <c r="E2" s="347"/>
      <c r="F2" s="347"/>
      <c r="G2" s="347"/>
    </row>
    <row r="3" spans="1:7" x14ac:dyDescent="0.2">
      <c r="A3" s="348" t="s">
        <v>14</v>
      </c>
      <c r="B3" s="348"/>
      <c r="C3" s="348"/>
      <c r="D3" s="348"/>
      <c r="E3" s="348"/>
      <c r="F3" s="348"/>
      <c r="G3" s="348"/>
    </row>
    <row r="4" spans="1:7" x14ac:dyDescent="0.2">
      <c r="A4" s="344" t="s">
        <v>50</v>
      </c>
      <c r="B4" s="345"/>
      <c r="C4" s="345"/>
      <c r="D4" s="345"/>
      <c r="E4" s="345"/>
      <c r="F4" s="345"/>
      <c r="G4" s="346"/>
    </row>
    <row r="5" spans="1:7" x14ac:dyDescent="0.2">
      <c r="A5" s="333" t="s">
        <v>51</v>
      </c>
      <c r="B5" s="334"/>
      <c r="C5" s="334"/>
      <c r="D5" s="334"/>
      <c r="E5" s="334"/>
      <c r="F5" s="334"/>
      <c r="G5" s="335"/>
    </row>
    <row r="6" spans="1:7" x14ac:dyDescent="0.2">
      <c r="A6" s="333" t="s">
        <v>52</v>
      </c>
      <c r="B6" s="334"/>
      <c r="C6" s="334"/>
      <c r="D6" s="334"/>
      <c r="E6" s="334"/>
      <c r="F6" s="334"/>
      <c r="G6" s="335"/>
    </row>
    <row r="7" spans="1:7" x14ac:dyDescent="0.2">
      <c r="A7" s="333" t="s">
        <v>76</v>
      </c>
      <c r="B7" s="334"/>
      <c r="C7" s="334"/>
      <c r="D7" s="334"/>
      <c r="E7" s="334"/>
      <c r="F7" s="334"/>
      <c r="G7" s="335"/>
    </row>
    <row r="8" spans="1:7" x14ac:dyDescent="0.2">
      <c r="A8" s="349" t="s">
        <v>53</v>
      </c>
      <c r="B8" s="350"/>
      <c r="C8" s="350"/>
      <c r="D8" s="350"/>
      <c r="E8" s="350"/>
      <c r="F8" s="350"/>
      <c r="G8" s="351"/>
    </row>
    <row r="9" spans="1:7" x14ac:dyDescent="0.2">
      <c r="A9" s="333" t="s">
        <v>54</v>
      </c>
      <c r="B9" s="334"/>
      <c r="C9" s="334"/>
      <c r="D9" s="334"/>
      <c r="E9" s="334"/>
      <c r="F9" s="334"/>
      <c r="G9" s="335"/>
    </row>
    <row r="10" spans="1:7" x14ac:dyDescent="0.2">
      <c r="A10" s="333" t="s">
        <v>55</v>
      </c>
      <c r="B10" s="334"/>
      <c r="C10" s="334"/>
      <c r="D10" s="334"/>
      <c r="E10" s="334"/>
      <c r="F10" s="334"/>
      <c r="G10" s="335"/>
    </row>
    <row r="11" spans="1:7" x14ac:dyDescent="0.2">
      <c r="A11" s="352" t="s">
        <v>56</v>
      </c>
      <c r="B11" s="353"/>
      <c r="C11" s="353"/>
      <c r="D11" s="353"/>
      <c r="E11" s="353"/>
      <c r="F11" s="353"/>
      <c r="G11" s="354"/>
    </row>
    <row r="12" spans="1:7" x14ac:dyDescent="0.2">
      <c r="A12" s="344" t="s">
        <v>57</v>
      </c>
      <c r="B12" s="345"/>
      <c r="C12" s="345"/>
      <c r="D12" s="345"/>
      <c r="E12" s="345"/>
      <c r="F12" s="345"/>
      <c r="G12" s="346"/>
    </row>
    <row r="13" spans="1:7" ht="67.5" x14ac:dyDescent="0.2">
      <c r="A13" s="43"/>
      <c r="B13" s="44" t="s">
        <v>66</v>
      </c>
      <c r="C13" s="44" t="s">
        <v>73</v>
      </c>
      <c r="D13" s="44" t="s">
        <v>74</v>
      </c>
      <c r="E13" s="44" t="s">
        <v>71</v>
      </c>
      <c r="F13" s="44" t="s">
        <v>75</v>
      </c>
      <c r="G13" s="45"/>
    </row>
    <row r="14" spans="1:7" x14ac:dyDescent="0.2">
      <c r="A14" s="46" t="s">
        <v>58</v>
      </c>
      <c r="B14" s="47"/>
      <c r="C14" s="47">
        <f>ROUND(B14-B14/1.2,0)</f>
        <v>0</v>
      </c>
      <c r="D14" s="48"/>
      <c r="E14" s="47">
        <f>C14*D14</f>
        <v>0</v>
      </c>
      <c r="F14" s="47">
        <f>B14-E14</f>
        <v>0</v>
      </c>
      <c r="G14" s="49" t="s">
        <v>32</v>
      </c>
    </row>
    <row r="15" spans="1:7" x14ac:dyDescent="0.2">
      <c r="A15" s="42" t="s">
        <v>110</v>
      </c>
      <c r="B15" s="50"/>
      <c r="C15" s="50"/>
      <c r="D15" s="50"/>
      <c r="E15" s="50"/>
      <c r="F15" s="50"/>
      <c r="G15" s="49" t="s">
        <v>32</v>
      </c>
    </row>
    <row r="16" spans="1:7" x14ac:dyDescent="0.2">
      <c r="A16" s="51" t="s">
        <v>111</v>
      </c>
      <c r="B16" s="52"/>
      <c r="C16" s="52"/>
      <c r="D16" s="52"/>
      <c r="E16" s="50"/>
      <c r="F16" s="52"/>
      <c r="G16" s="49" t="s">
        <v>32</v>
      </c>
    </row>
    <row r="17" spans="1:7" x14ac:dyDescent="0.2">
      <c r="A17" s="53" t="s">
        <v>112</v>
      </c>
      <c r="B17" s="54"/>
      <c r="C17" s="54"/>
      <c r="D17" s="54"/>
      <c r="E17" s="55"/>
      <c r="F17" s="54"/>
      <c r="G17" s="49" t="s">
        <v>32</v>
      </c>
    </row>
    <row r="18" spans="1:7" x14ac:dyDescent="0.2">
      <c r="A18" s="56" t="s">
        <v>113</v>
      </c>
      <c r="B18" s="57"/>
      <c r="C18" s="57"/>
      <c r="D18" s="57"/>
      <c r="E18" s="55"/>
      <c r="F18" s="57"/>
      <c r="G18" s="58" t="s">
        <v>32</v>
      </c>
    </row>
    <row r="19" spans="1:7" x14ac:dyDescent="0.2">
      <c r="A19" s="53" t="s">
        <v>15</v>
      </c>
      <c r="B19" s="54"/>
      <c r="C19" s="54"/>
      <c r="D19" s="54"/>
      <c r="E19" s="59"/>
      <c r="F19" s="54"/>
      <c r="G19" s="60" t="s">
        <v>32</v>
      </c>
    </row>
    <row r="20" spans="1:7" x14ac:dyDescent="0.2">
      <c r="A20" s="126" t="s">
        <v>93</v>
      </c>
      <c r="B20" s="54"/>
      <c r="C20" s="54"/>
      <c r="D20" s="54"/>
      <c r="E20" s="59"/>
      <c r="F20" s="54"/>
      <c r="G20" s="60" t="s">
        <v>32</v>
      </c>
    </row>
    <row r="21" spans="1:7" x14ac:dyDescent="0.2">
      <c r="A21" s="126" t="s">
        <v>92</v>
      </c>
      <c r="B21" s="54"/>
      <c r="C21" s="54"/>
      <c r="D21" s="54"/>
      <c r="E21" s="59"/>
      <c r="F21" s="54"/>
      <c r="G21" s="60"/>
    </row>
    <row r="22" spans="1:7" x14ac:dyDescent="0.2">
      <c r="A22" s="127" t="s">
        <v>94</v>
      </c>
      <c r="B22" s="52"/>
      <c r="C22" s="52"/>
      <c r="D22" s="52"/>
      <c r="E22" s="61"/>
      <c r="F22" s="52"/>
      <c r="G22" s="62" t="s">
        <v>32</v>
      </c>
    </row>
    <row r="23" spans="1:7" x14ac:dyDescent="0.2">
      <c r="A23" s="53" t="s">
        <v>114</v>
      </c>
      <c r="B23" s="54"/>
      <c r="C23" s="54"/>
      <c r="D23" s="54"/>
      <c r="E23" s="57"/>
      <c r="F23" s="54"/>
      <c r="G23" s="58"/>
    </row>
    <row r="24" spans="1:7" x14ac:dyDescent="0.2">
      <c r="A24" s="126" t="s">
        <v>95</v>
      </c>
      <c r="B24" s="54"/>
      <c r="C24" s="54"/>
      <c r="D24" s="54"/>
      <c r="E24" s="54"/>
      <c r="F24" s="54"/>
      <c r="G24" s="60" t="s">
        <v>32</v>
      </c>
    </row>
    <row r="25" spans="1:7" x14ac:dyDescent="0.2">
      <c r="A25" s="126" t="s">
        <v>96</v>
      </c>
      <c r="B25" s="54"/>
      <c r="C25" s="54"/>
      <c r="D25" s="54"/>
      <c r="E25" s="54"/>
      <c r="F25" s="54"/>
      <c r="G25" s="60" t="s">
        <v>32</v>
      </c>
    </row>
    <row r="26" spans="1:7" x14ac:dyDescent="0.2">
      <c r="A26" s="336" t="s">
        <v>59</v>
      </c>
      <c r="B26" s="337"/>
      <c r="C26" s="337"/>
      <c r="D26" s="337"/>
      <c r="E26" s="337"/>
      <c r="F26" s="337"/>
      <c r="G26" s="338"/>
    </row>
    <row r="27" spans="1:7" x14ac:dyDescent="0.2">
      <c r="A27" s="331"/>
      <c r="B27" s="330"/>
      <c r="C27" s="330"/>
      <c r="D27" s="330"/>
      <c r="E27" s="330"/>
      <c r="F27" s="330"/>
      <c r="G27" s="332"/>
    </row>
    <row r="28" spans="1:7" x14ac:dyDescent="0.2">
      <c r="A28" s="331"/>
      <c r="B28" s="330"/>
      <c r="C28" s="330"/>
      <c r="D28" s="330"/>
      <c r="E28" s="330"/>
      <c r="F28" s="330"/>
      <c r="G28" s="332"/>
    </row>
    <row r="29" spans="1:7" x14ac:dyDescent="0.2">
      <c r="A29" s="331"/>
      <c r="B29" s="330"/>
      <c r="C29" s="330"/>
      <c r="D29" s="330"/>
      <c r="E29" s="330"/>
      <c r="F29" s="330"/>
      <c r="G29" s="332"/>
    </row>
    <row r="30" spans="1:7" x14ac:dyDescent="0.2">
      <c r="A30" s="336" t="s">
        <v>60</v>
      </c>
      <c r="B30" s="337"/>
      <c r="C30" s="337"/>
      <c r="D30" s="337"/>
      <c r="E30" s="337"/>
      <c r="F30" s="337"/>
      <c r="G30" s="338"/>
    </row>
    <row r="31" spans="1:7" x14ac:dyDescent="0.2">
      <c r="A31" s="333"/>
      <c r="B31" s="334"/>
      <c r="C31" s="334"/>
      <c r="D31" s="334"/>
      <c r="E31" s="334"/>
      <c r="F31" s="334"/>
      <c r="G31" s="335"/>
    </row>
    <row r="32" spans="1:7" ht="14.25" customHeight="1" x14ac:dyDescent="0.2">
      <c r="A32" s="340" t="s">
        <v>61</v>
      </c>
      <c r="B32" s="341"/>
      <c r="C32" s="341"/>
      <c r="D32" s="341"/>
      <c r="E32" s="63"/>
      <c r="F32" s="63"/>
      <c r="G32" s="49" t="s">
        <v>32</v>
      </c>
    </row>
    <row r="33" spans="1:7" x14ac:dyDescent="0.2">
      <c r="A33" s="336" t="s">
        <v>62</v>
      </c>
      <c r="B33" s="337"/>
      <c r="C33" s="337"/>
      <c r="D33" s="337"/>
      <c r="E33" s="337"/>
      <c r="F33" s="337"/>
      <c r="G33" s="338"/>
    </row>
    <row r="34" spans="1:7" x14ac:dyDescent="0.2">
      <c r="A34" s="342" t="s">
        <v>63</v>
      </c>
      <c r="B34" s="339"/>
      <c r="C34" s="339"/>
      <c r="D34" s="339"/>
      <c r="E34" s="339"/>
      <c r="F34" s="339"/>
      <c r="G34" s="343"/>
    </row>
    <row r="35" spans="1:7" x14ac:dyDescent="0.2">
      <c r="A35" s="342" t="s">
        <v>69</v>
      </c>
      <c r="B35" s="339"/>
      <c r="C35" s="339"/>
      <c r="D35" s="339"/>
      <c r="E35" s="339"/>
      <c r="F35" s="339"/>
      <c r="G35" s="343"/>
    </row>
    <row r="36" spans="1:7" x14ac:dyDescent="0.2">
      <c r="A36" s="331"/>
      <c r="B36" s="330"/>
      <c r="C36" s="330"/>
      <c r="D36" s="330"/>
      <c r="E36" s="330"/>
      <c r="F36" s="330"/>
      <c r="G36" s="332"/>
    </row>
    <row r="37" spans="1:7" x14ac:dyDescent="0.2">
      <c r="A37" s="331"/>
      <c r="B37" s="330"/>
      <c r="C37" s="330"/>
      <c r="D37" s="330"/>
      <c r="E37" s="330"/>
      <c r="F37" s="330"/>
      <c r="G37" s="332"/>
    </row>
    <row r="38" spans="1:7" x14ac:dyDescent="0.2">
      <c r="A38" s="331"/>
      <c r="B38" s="330"/>
      <c r="C38" s="330"/>
      <c r="D38" s="330"/>
      <c r="E38" s="330"/>
      <c r="F38" s="330"/>
      <c r="G38" s="332"/>
    </row>
    <row r="39" spans="1:7" x14ac:dyDescent="0.2">
      <c r="A39" s="331"/>
      <c r="B39" s="330"/>
      <c r="C39" s="330"/>
      <c r="D39" s="330"/>
      <c r="E39" s="330"/>
      <c r="F39" s="330"/>
      <c r="G39" s="332"/>
    </row>
    <row r="40" spans="1:7" x14ac:dyDescent="0.2">
      <c r="A40" s="331"/>
      <c r="B40" s="330"/>
      <c r="C40" s="330"/>
      <c r="D40" s="330"/>
      <c r="E40" s="330"/>
      <c r="F40" s="330"/>
      <c r="G40" s="332"/>
    </row>
    <row r="41" spans="1:7" x14ac:dyDescent="0.2">
      <c r="A41" s="331"/>
      <c r="B41" s="330"/>
      <c r="C41" s="330"/>
      <c r="D41" s="330"/>
      <c r="E41" s="330"/>
      <c r="F41" s="330"/>
      <c r="G41" s="332"/>
    </row>
    <row r="42" spans="1:7" x14ac:dyDescent="0.2">
      <c r="A42" s="331"/>
      <c r="B42" s="330"/>
      <c r="C42" s="330"/>
      <c r="D42" s="330"/>
      <c r="E42" s="330"/>
      <c r="F42" s="330"/>
      <c r="G42" s="332"/>
    </row>
    <row r="43" spans="1:7" x14ac:dyDescent="0.2">
      <c r="A43" s="331"/>
      <c r="B43" s="330"/>
      <c r="C43" s="330"/>
      <c r="D43" s="330"/>
      <c r="E43" s="330"/>
      <c r="F43" s="330"/>
      <c r="G43" s="332"/>
    </row>
    <row r="44" spans="1:7" x14ac:dyDescent="0.2">
      <c r="A44" s="336" t="s">
        <v>121</v>
      </c>
      <c r="B44" s="337"/>
      <c r="C44" s="337"/>
      <c r="D44" s="337"/>
      <c r="E44" s="337"/>
      <c r="F44" s="337"/>
      <c r="G44" s="338"/>
    </row>
    <row r="45" spans="1:7" x14ac:dyDescent="0.2">
      <c r="A45" s="331"/>
      <c r="B45" s="330"/>
      <c r="C45" s="330"/>
      <c r="D45" s="330"/>
      <c r="E45" s="330"/>
      <c r="F45" s="330"/>
      <c r="G45" s="332"/>
    </row>
    <row r="46" spans="1:7" x14ac:dyDescent="0.2">
      <c r="A46" s="331"/>
      <c r="B46" s="330"/>
      <c r="C46" s="330"/>
      <c r="D46" s="330"/>
      <c r="E46" s="330"/>
      <c r="F46" s="330"/>
      <c r="G46" s="332"/>
    </row>
    <row r="47" spans="1:7" x14ac:dyDescent="0.2">
      <c r="A47" s="331"/>
      <c r="B47" s="330"/>
      <c r="C47" s="330"/>
      <c r="D47" s="330"/>
      <c r="E47" s="330"/>
      <c r="F47" s="330"/>
      <c r="G47" s="332"/>
    </row>
    <row r="48" spans="1:7" x14ac:dyDescent="0.2">
      <c r="A48" s="331"/>
      <c r="B48" s="330"/>
      <c r="C48" s="330"/>
      <c r="D48" s="330"/>
      <c r="E48" s="330"/>
      <c r="F48" s="330"/>
      <c r="G48" s="332"/>
    </row>
    <row r="49" spans="1:9" x14ac:dyDescent="0.2">
      <c r="A49" s="331"/>
      <c r="B49" s="330"/>
      <c r="C49" s="330"/>
      <c r="D49" s="330"/>
      <c r="E49" s="330"/>
      <c r="F49" s="330"/>
      <c r="G49" s="332"/>
    </row>
    <row r="50" spans="1:9" x14ac:dyDescent="0.2">
      <c r="A50" s="331"/>
      <c r="B50" s="330"/>
      <c r="C50" s="330"/>
      <c r="D50" s="330"/>
      <c r="E50" s="330"/>
      <c r="F50" s="330"/>
      <c r="G50" s="332"/>
    </row>
    <row r="51" spans="1:9" x14ac:dyDescent="0.2">
      <c r="A51" s="331"/>
      <c r="B51" s="330"/>
      <c r="C51" s="330"/>
      <c r="D51" s="330"/>
      <c r="E51" s="330"/>
      <c r="F51" s="330"/>
      <c r="G51" s="332"/>
    </row>
    <row r="52" spans="1:9" x14ac:dyDescent="0.2">
      <c r="A52" s="331"/>
      <c r="B52" s="330"/>
      <c r="C52" s="330"/>
      <c r="D52" s="330"/>
      <c r="E52" s="330"/>
      <c r="F52" s="330"/>
      <c r="G52" s="332"/>
    </row>
    <row r="53" spans="1:9" x14ac:dyDescent="0.2">
      <c r="A53" s="331"/>
      <c r="B53" s="330"/>
      <c r="C53" s="330"/>
      <c r="D53" s="330"/>
      <c r="E53" s="330"/>
      <c r="F53" s="330"/>
      <c r="G53" s="332"/>
    </row>
    <row r="54" spans="1:9" x14ac:dyDescent="0.2">
      <c r="A54" s="331"/>
      <c r="B54" s="330"/>
      <c r="C54" s="330"/>
      <c r="D54" s="330"/>
      <c r="E54" s="330"/>
      <c r="F54" s="330"/>
      <c r="G54" s="332"/>
    </row>
    <row r="55" spans="1:9" x14ac:dyDescent="0.2">
      <c r="A55" s="333"/>
      <c r="B55" s="334"/>
      <c r="C55" s="334"/>
      <c r="D55" s="334"/>
      <c r="E55" s="334"/>
      <c r="F55" s="334"/>
      <c r="G55" s="335"/>
    </row>
    <row r="56" spans="1:9" x14ac:dyDescent="0.2">
      <c r="A56" s="336" t="s">
        <v>97</v>
      </c>
      <c r="B56" s="337"/>
      <c r="C56" s="337"/>
      <c r="D56" s="337"/>
      <c r="E56" s="337"/>
      <c r="F56" s="337"/>
      <c r="G56" s="338"/>
    </row>
    <row r="57" spans="1:9" x14ac:dyDescent="0.2">
      <c r="A57" s="331"/>
      <c r="B57" s="330"/>
      <c r="C57" s="330"/>
      <c r="D57" s="330"/>
      <c r="E57" s="330"/>
      <c r="F57" s="330"/>
      <c r="G57" s="332"/>
    </row>
    <row r="58" spans="1:9" x14ac:dyDescent="0.2">
      <c r="A58" s="331"/>
      <c r="B58" s="330"/>
      <c r="C58" s="330"/>
      <c r="D58" s="330"/>
      <c r="E58" s="330"/>
      <c r="F58" s="330"/>
      <c r="G58" s="332"/>
    </row>
    <row r="59" spans="1:9" x14ac:dyDescent="0.2">
      <c r="A59" s="331"/>
      <c r="B59" s="330"/>
      <c r="C59" s="330"/>
      <c r="D59" s="330"/>
      <c r="E59" s="330"/>
      <c r="F59" s="330"/>
      <c r="G59" s="332"/>
    </row>
    <row r="60" spans="1:9" x14ac:dyDescent="0.2">
      <c r="A60" s="333"/>
      <c r="B60" s="334"/>
      <c r="C60" s="334"/>
      <c r="D60" s="334"/>
      <c r="E60" s="334"/>
      <c r="F60" s="334"/>
      <c r="G60" s="335"/>
    </row>
    <row r="61" spans="1:9" x14ac:dyDescent="0.2">
      <c r="A61" s="339" t="s">
        <v>64</v>
      </c>
      <c r="B61" s="339"/>
      <c r="C61" s="339"/>
      <c r="D61" s="339"/>
      <c r="E61" s="339"/>
      <c r="F61" s="339"/>
      <c r="G61" s="339"/>
      <c r="H61" s="34"/>
      <c r="I61" s="34"/>
    </row>
    <row r="62" spans="1:9" x14ac:dyDescent="0.2">
      <c r="A62" s="339" t="s">
        <v>65</v>
      </c>
      <c r="B62" s="339"/>
      <c r="C62" s="339"/>
      <c r="D62" s="339"/>
      <c r="E62" s="339"/>
      <c r="F62" s="339"/>
      <c r="G62" s="339"/>
      <c r="H62" s="34"/>
      <c r="I62" s="34"/>
    </row>
    <row r="63" spans="1:9" x14ac:dyDescent="0.2">
      <c r="A63" s="339" t="s">
        <v>89</v>
      </c>
      <c r="B63" s="339"/>
      <c r="C63" s="339"/>
      <c r="D63" s="339"/>
      <c r="E63" s="339"/>
      <c r="F63" s="339"/>
      <c r="G63" s="339"/>
      <c r="H63" s="34"/>
      <c r="I63" s="34"/>
    </row>
    <row r="64" spans="1:9" x14ac:dyDescent="0.2">
      <c r="A64" s="330"/>
      <c r="B64" s="330"/>
      <c r="C64" s="330"/>
      <c r="D64" s="330"/>
      <c r="E64" s="330"/>
      <c r="F64" s="330"/>
      <c r="G64" s="330"/>
      <c r="H64" s="34"/>
      <c r="I64" s="34"/>
    </row>
    <row r="65" spans="1:10" x14ac:dyDescent="0.2">
      <c r="A65" s="330"/>
      <c r="B65" s="330"/>
      <c r="C65" s="330"/>
      <c r="D65" s="330"/>
      <c r="E65" s="330"/>
      <c r="F65" s="330"/>
      <c r="G65" s="330"/>
      <c r="H65" s="34"/>
      <c r="I65" s="34"/>
    </row>
    <row r="66" spans="1:10" x14ac:dyDescent="0.2">
      <c r="A66" s="330" t="s">
        <v>30</v>
      </c>
      <c r="B66" s="330"/>
      <c r="C66" s="330"/>
      <c r="D66" s="330"/>
      <c r="E66" s="330"/>
      <c r="F66" s="330"/>
      <c r="G66" s="330"/>
      <c r="H66" s="34"/>
      <c r="I66" s="34"/>
    </row>
    <row r="67" spans="1:10" x14ac:dyDescent="0.2">
      <c r="A67" s="330"/>
      <c r="B67" s="330"/>
      <c r="C67" s="330"/>
      <c r="D67" s="330"/>
      <c r="E67" s="330"/>
      <c r="F67" s="330"/>
      <c r="G67" s="330"/>
      <c r="H67" s="34"/>
      <c r="I67" s="34"/>
    </row>
    <row r="68" spans="1:10" x14ac:dyDescent="0.2">
      <c r="A68" s="330" t="s">
        <v>31</v>
      </c>
      <c r="B68" s="330"/>
      <c r="C68" s="330"/>
      <c r="D68" s="330"/>
      <c r="E68" s="330"/>
      <c r="F68" s="330"/>
      <c r="G68" s="330"/>
      <c r="H68" s="34"/>
      <c r="I68" s="34"/>
    </row>
    <row r="69" spans="1:10" x14ac:dyDescent="0.2">
      <c r="A69" s="330"/>
      <c r="B69" s="330"/>
      <c r="C69" s="330"/>
      <c r="D69" s="330"/>
      <c r="E69" s="330"/>
      <c r="F69" s="330"/>
      <c r="G69" s="330"/>
      <c r="H69" s="34"/>
      <c r="I69" s="34"/>
      <c r="J69" s="34"/>
    </row>
    <row r="70" spans="1:10" x14ac:dyDescent="0.2">
      <c r="A70" s="330"/>
      <c r="B70" s="330"/>
      <c r="C70" s="330"/>
      <c r="D70" s="330"/>
      <c r="E70" s="330"/>
      <c r="F70" s="330"/>
      <c r="G70" s="330"/>
      <c r="H70" s="34"/>
      <c r="I70" s="34"/>
      <c r="J70" s="34"/>
    </row>
    <row r="71" spans="1:10" x14ac:dyDescent="0.2">
      <c r="A71" s="64"/>
      <c r="B71" s="64"/>
      <c r="C71" s="64"/>
      <c r="D71" s="64"/>
      <c r="E71" s="64"/>
      <c r="F71" s="64"/>
      <c r="G71" s="64"/>
      <c r="H71" s="34"/>
      <c r="I71" s="34"/>
      <c r="J71" s="34"/>
    </row>
    <row r="72" spans="1:10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x14ac:dyDescent="0.2">
      <c r="A81" s="34"/>
      <c r="B81" s="34"/>
      <c r="C81" s="34"/>
      <c r="D81" s="34"/>
      <c r="E81" s="34"/>
      <c r="F81" s="34"/>
      <c r="G81" s="34"/>
      <c r="H81" s="34"/>
      <c r="I81" s="34"/>
      <c r="J81" s="34"/>
    </row>
  </sheetData>
  <mergeCells count="56">
    <mergeCell ref="A4:G4"/>
    <mergeCell ref="A2:G2"/>
    <mergeCell ref="A3:G3"/>
    <mergeCell ref="A29:G29"/>
    <mergeCell ref="A5:G5"/>
    <mergeCell ref="A6:G6"/>
    <mergeCell ref="A7:G7"/>
    <mergeCell ref="A8:G8"/>
    <mergeCell ref="A9:G9"/>
    <mergeCell ref="A10:G10"/>
    <mergeCell ref="A11:G11"/>
    <mergeCell ref="A12:G12"/>
    <mergeCell ref="A26:G26"/>
    <mergeCell ref="A27:G27"/>
    <mergeCell ref="A28:G28"/>
    <mergeCell ref="A41:G41"/>
    <mergeCell ref="A30:G30"/>
    <mergeCell ref="A31:G31"/>
    <mergeCell ref="A32:D32"/>
    <mergeCell ref="A33:G33"/>
    <mergeCell ref="A34:G34"/>
    <mergeCell ref="A35:G35"/>
    <mergeCell ref="A36:G36"/>
    <mergeCell ref="A37:G37"/>
    <mergeCell ref="A38:G38"/>
    <mergeCell ref="A39:G39"/>
    <mergeCell ref="A40:G40"/>
    <mergeCell ref="A53:G53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65:G65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6:G66"/>
    <mergeCell ref="A67:G67"/>
    <mergeCell ref="A68:G68"/>
    <mergeCell ref="A69:G69"/>
    <mergeCell ref="A70:G70"/>
  </mergeCells>
  <pageMargins left="0.47244094488188981" right="0.15748031496062992" top="0.31496062992125984" bottom="0.27559055118110237" header="0.19685039370078741" footer="0.19685039370078741"/>
  <pageSetup paperSize="9" scale="8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4"/>
  <sheetViews>
    <sheetView workbookViewId="0">
      <selection activeCell="G10" sqref="G10"/>
    </sheetView>
  </sheetViews>
  <sheetFormatPr defaultRowHeight="12.75" x14ac:dyDescent="0.2"/>
  <cols>
    <col min="1" max="1" width="28" style="20" customWidth="1"/>
    <col min="2" max="2" width="13.28515625" style="20" customWidth="1"/>
    <col min="3" max="3" width="10" style="20" customWidth="1"/>
    <col min="4" max="4" width="9.7109375" style="20" customWidth="1"/>
    <col min="5" max="5" width="7" style="20" customWidth="1"/>
    <col min="6" max="6" width="20" style="20" customWidth="1"/>
    <col min="7" max="7" width="13.42578125" style="20" bestFit="1" customWidth="1"/>
    <col min="8" max="8" width="40.140625" style="20" customWidth="1"/>
    <col min="9" max="16384" width="9.140625" style="20"/>
  </cols>
  <sheetData>
    <row r="1" spans="1:8" ht="15" x14ac:dyDescent="0.25">
      <c r="A1" s="221" t="s">
        <v>35</v>
      </c>
      <c r="B1" s="65"/>
      <c r="C1" s="66"/>
      <c r="H1" s="40" t="s">
        <v>155</v>
      </c>
    </row>
    <row r="2" spans="1:8" x14ac:dyDescent="0.2">
      <c r="A2" s="67" t="s">
        <v>22</v>
      </c>
      <c r="B2" s="67"/>
      <c r="C2" s="67"/>
      <c r="D2" s="67"/>
      <c r="E2" s="67"/>
    </row>
    <row r="3" spans="1:8" x14ac:dyDescent="0.2">
      <c r="A3" s="67"/>
      <c r="B3" s="67"/>
      <c r="C3" s="67"/>
      <c r="D3" s="67"/>
      <c r="E3" s="67"/>
    </row>
    <row r="4" spans="1:8" x14ac:dyDescent="0.2">
      <c r="A4" s="67"/>
      <c r="B4" s="67"/>
      <c r="C4" s="67"/>
      <c r="D4" s="67"/>
      <c r="E4" s="67"/>
    </row>
    <row r="5" spans="1:8" x14ac:dyDescent="0.2">
      <c r="A5" s="41" t="s">
        <v>14</v>
      </c>
      <c r="B5" s="67"/>
      <c r="C5" s="67"/>
      <c r="D5" s="67"/>
      <c r="E5" s="67"/>
    </row>
    <row r="6" spans="1:8" x14ac:dyDescent="0.2">
      <c r="A6" s="41" t="s">
        <v>20</v>
      </c>
      <c r="B6" s="67"/>
      <c r="C6" s="67"/>
      <c r="D6" s="67"/>
      <c r="E6" s="67"/>
    </row>
    <row r="7" spans="1:8" x14ac:dyDescent="0.2">
      <c r="G7" s="128" t="s">
        <v>33</v>
      </c>
    </row>
    <row r="8" spans="1:8" ht="36.75" x14ac:dyDescent="0.2">
      <c r="A8" s="355" t="s">
        <v>23</v>
      </c>
      <c r="B8" s="355" t="s">
        <v>98</v>
      </c>
      <c r="C8" s="355" t="s">
        <v>16</v>
      </c>
      <c r="D8" s="355" t="s">
        <v>17</v>
      </c>
      <c r="E8" s="355" t="s">
        <v>18</v>
      </c>
      <c r="F8" s="68" t="s">
        <v>72</v>
      </c>
      <c r="G8" s="68" t="s">
        <v>115</v>
      </c>
      <c r="H8" s="355" t="s">
        <v>19</v>
      </c>
    </row>
    <row r="9" spans="1:8" ht="22.5" x14ac:dyDescent="0.2">
      <c r="A9" s="356"/>
      <c r="B9" s="356"/>
      <c r="C9" s="356"/>
      <c r="D9" s="356"/>
      <c r="E9" s="356"/>
      <c r="F9" s="69" t="s">
        <v>218</v>
      </c>
      <c r="G9" s="70" t="s">
        <v>219</v>
      </c>
      <c r="H9" s="356"/>
    </row>
    <row r="10" spans="1:8" x14ac:dyDescent="0.2">
      <c r="A10" s="71"/>
      <c r="B10" s="72"/>
      <c r="C10" s="71"/>
      <c r="D10" s="72"/>
      <c r="E10" s="71"/>
      <c r="F10" s="64"/>
      <c r="G10" s="54"/>
      <c r="H10" s="73"/>
    </row>
    <row r="11" spans="1:8" x14ac:dyDescent="0.2">
      <c r="A11" s="71"/>
      <c r="B11" s="72"/>
      <c r="C11" s="71"/>
      <c r="D11" s="72"/>
      <c r="E11" s="71"/>
      <c r="F11" s="64"/>
      <c r="G11" s="54"/>
      <c r="H11" s="73"/>
    </row>
    <row r="12" spans="1:8" x14ac:dyDescent="0.2">
      <c r="A12" s="71"/>
      <c r="B12" s="72"/>
      <c r="C12" s="71"/>
      <c r="D12" s="72"/>
      <c r="E12" s="71"/>
      <c r="F12" s="74"/>
      <c r="G12" s="54"/>
      <c r="H12" s="73"/>
    </row>
    <row r="13" spans="1:8" x14ac:dyDescent="0.2">
      <c r="A13" s="71"/>
      <c r="B13" s="72"/>
      <c r="C13" s="71"/>
      <c r="D13" s="72"/>
      <c r="E13" s="71"/>
      <c r="F13" s="64"/>
      <c r="G13" s="54"/>
      <c r="H13" s="73"/>
    </row>
    <row r="14" spans="1:8" x14ac:dyDescent="0.2">
      <c r="A14" s="71"/>
      <c r="B14" s="72"/>
      <c r="C14" s="71"/>
      <c r="D14" s="72"/>
      <c r="E14" s="71"/>
      <c r="F14" s="64"/>
      <c r="G14" s="54"/>
      <c r="H14" s="73"/>
    </row>
    <row r="15" spans="1:8" x14ac:dyDescent="0.2">
      <c r="A15" s="71"/>
      <c r="B15" s="72"/>
      <c r="C15" s="71"/>
      <c r="D15" s="72"/>
      <c r="E15" s="71"/>
      <c r="F15" s="64"/>
      <c r="G15" s="54"/>
      <c r="H15" s="73"/>
    </row>
    <row r="16" spans="1:8" x14ac:dyDescent="0.2">
      <c r="A16" s="71"/>
      <c r="B16" s="72"/>
      <c r="C16" s="71"/>
      <c r="D16" s="72"/>
      <c r="E16" s="71"/>
      <c r="F16" s="64"/>
      <c r="G16" s="54"/>
      <c r="H16" s="73"/>
    </row>
    <row r="17" spans="1:8" x14ac:dyDescent="0.2">
      <c r="A17" s="71"/>
      <c r="B17" s="72"/>
      <c r="C17" s="71"/>
      <c r="D17" s="72"/>
      <c r="E17" s="71"/>
      <c r="F17" s="64"/>
      <c r="G17" s="54"/>
      <c r="H17" s="73"/>
    </row>
    <row r="18" spans="1:8" x14ac:dyDescent="0.2">
      <c r="A18" s="71"/>
      <c r="B18" s="72"/>
      <c r="C18" s="71"/>
      <c r="D18" s="72"/>
      <c r="E18" s="71"/>
      <c r="F18" s="64"/>
      <c r="G18" s="54"/>
      <c r="H18" s="73"/>
    </row>
    <row r="19" spans="1:8" x14ac:dyDescent="0.2">
      <c r="A19" s="71"/>
      <c r="B19" s="72"/>
      <c r="C19" s="71"/>
      <c r="D19" s="72"/>
      <c r="E19" s="71"/>
      <c r="F19" s="64"/>
      <c r="G19" s="54"/>
      <c r="H19" s="73"/>
    </row>
    <row r="20" spans="1:8" x14ac:dyDescent="0.2">
      <c r="A20" s="71"/>
      <c r="B20" s="72"/>
      <c r="C20" s="71"/>
      <c r="D20" s="72"/>
      <c r="E20" s="71"/>
      <c r="F20" s="64"/>
      <c r="G20" s="54"/>
      <c r="H20" s="73"/>
    </row>
    <row r="21" spans="1:8" x14ac:dyDescent="0.2">
      <c r="A21" s="71"/>
      <c r="B21" s="72"/>
      <c r="C21" s="71"/>
      <c r="D21" s="72"/>
      <c r="E21" s="71"/>
      <c r="F21" s="64"/>
      <c r="G21" s="54"/>
      <c r="H21" s="73"/>
    </row>
    <row r="22" spans="1:8" x14ac:dyDescent="0.2">
      <c r="A22" s="71"/>
      <c r="B22" s="72"/>
      <c r="C22" s="71"/>
      <c r="D22" s="72"/>
      <c r="E22" s="71"/>
      <c r="F22" s="64"/>
      <c r="G22" s="54"/>
      <c r="H22" s="73"/>
    </row>
    <row r="23" spans="1:8" x14ac:dyDescent="0.2">
      <c r="A23" s="71"/>
      <c r="B23" s="72"/>
      <c r="C23" s="71"/>
      <c r="D23" s="72"/>
      <c r="E23" s="71"/>
      <c r="F23" s="64"/>
      <c r="G23" s="54"/>
      <c r="H23" s="73"/>
    </row>
    <row r="24" spans="1:8" x14ac:dyDescent="0.2">
      <c r="A24" s="71"/>
      <c r="B24" s="72"/>
      <c r="C24" s="71"/>
      <c r="D24" s="72"/>
      <c r="E24" s="71"/>
      <c r="F24" s="64"/>
      <c r="G24" s="54"/>
      <c r="H24" s="73"/>
    </row>
    <row r="25" spans="1:8" x14ac:dyDescent="0.2">
      <c r="A25" s="71"/>
      <c r="B25" s="72"/>
      <c r="C25" s="71"/>
      <c r="D25" s="72"/>
      <c r="E25" s="71"/>
      <c r="F25" s="64"/>
      <c r="G25" s="54"/>
      <c r="H25" s="73"/>
    </row>
    <row r="26" spans="1:8" x14ac:dyDescent="0.2">
      <c r="A26" s="71"/>
      <c r="B26" s="72"/>
      <c r="C26" s="71"/>
      <c r="D26" s="72"/>
      <c r="E26" s="71"/>
      <c r="F26" s="64"/>
      <c r="G26" s="54"/>
      <c r="H26" s="73"/>
    </row>
    <row r="27" spans="1:8" x14ac:dyDescent="0.2">
      <c r="A27" s="71"/>
      <c r="B27" s="72"/>
      <c r="C27" s="71"/>
      <c r="D27" s="72"/>
      <c r="E27" s="71"/>
      <c r="F27" s="64"/>
      <c r="G27" s="54"/>
      <c r="H27" s="73"/>
    </row>
    <row r="28" spans="1:8" x14ac:dyDescent="0.2">
      <c r="A28" s="75"/>
      <c r="B28" s="76"/>
      <c r="C28" s="75"/>
      <c r="D28" s="76"/>
      <c r="E28" s="75"/>
      <c r="F28" s="77"/>
      <c r="G28" s="52"/>
      <c r="H28" s="78"/>
    </row>
    <row r="29" spans="1:8" x14ac:dyDescent="0.2">
      <c r="A29" s="67" t="s">
        <v>27</v>
      </c>
    </row>
    <row r="32" spans="1:8" x14ac:dyDescent="0.2">
      <c r="A32" s="20" t="s">
        <v>30</v>
      </c>
    </row>
    <row r="34" spans="1:1" x14ac:dyDescent="0.2">
      <c r="A34" s="37" t="s">
        <v>29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34"/>
  <sheetViews>
    <sheetView zoomScaleNormal="100" workbookViewId="0"/>
  </sheetViews>
  <sheetFormatPr defaultRowHeight="12.75" x14ac:dyDescent="0.2"/>
  <cols>
    <col min="1" max="1" width="3.28515625" style="20" customWidth="1"/>
    <col min="2" max="2" width="13.28515625" style="20" customWidth="1"/>
    <col min="3" max="3" width="12.7109375" style="20" customWidth="1"/>
    <col min="4" max="4" width="7.140625" style="20" customWidth="1"/>
    <col min="5" max="5" width="5.7109375" style="20" customWidth="1"/>
    <col min="6" max="6" width="12" style="66" customWidth="1"/>
    <col min="7" max="7" width="9.85546875" style="66" customWidth="1"/>
    <col min="8" max="8" width="9.7109375" style="20" customWidth="1"/>
    <col min="9" max="9" width="15.85546875" style="20" customWidth="1"/>
    <col min="10" max="10" width="7.85546875" style="20" customWidth="1"/>
    <col min="11" max="12" width="6.7109375" style="20" customWidth="1"/>
    <col min="13" max="13" width="7" style="20" customWidth="1"/>
    <col min="14" max="14" width="6.42578125" style="20" customWidth="1"/>
    <col min="15" max="16" width="6.28515625" style="20" customWidth="1"/>
    <col min="17" max="17" width="9.5703125" style="20" customWidth="1"/>
    <col min="18" max="18" width="15.7109375" style="20" customWidth="1"/>
    <col min="19" max="16384" width="9.140625" style="20"/>
  </cols>
  <sheetData>
    <row r="1" spans="1:21" s="24" customFormat="1" ht="15" x14ac:dyDescent="0.25">
      <c r="A1" s="219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P1" s="26"/>
      <c r="Q1" s="26"/>
      <c r="R1" s="25" t="s">
        <v>156</v>
      </c>
    </row>
    <row r="2" spans="1:21" ht="12.75" customHeight="1" x14ac:dyDescent="0.2">
      <c r="A2" s="24"/>
      <c r="B2" s="24"/>
      <c r="C2" s="24"/>
      <c r="D2" s="24"/>
      <c r="E2" s="24"/>
      <c r="F2" s="79"/>
      <c r="G2" s="79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1" ht="15.75" x14ac:dyDescent="0.25">
      <c r="A3" s="80" t="s">
        <v>1</v>
      </c>
      <c r="B3" s="80"/>
      <c r="C3" s="80"/>
      <c r="D3" s="24"/>
      <c r="E3" s="24"/>
      <c r="F3" s="79"/>
      <c r="G3" s="79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1" ht="14.25" customHeight="1" x14ac:dyDescent="0.2">
      <c r="A4" s="81" t="s">
        <v>99</v>
      </c>
      <c r="B4" s="81"/>
      <c r="C4" s="81"/>
      <c r="D4" s="24"/>
      <c r="E4" s="24"/>
      <c r="F4" s="79"/>
      <c r="G4" s="79"/>
      <c r="H4" s="24"/>
      <c r="I4" s="24"/>
      <c r="J4" s="24"/>
      <c r="K4" s="24"/>
      <c r="L4" s="24"/>
      <c r="M4" s="24"/>
      <c r="N4" s="357" t="s">
        <v>33</v>
      </c>
      <c r="O4" s="357"/>
      <c r="P4" s="357"/>
      <c r="Q4" s="357"/>
      <c r="R4" s="357"/>
    </row>
    <row r="5" spans="1:21" ht="7.5" customHeight="1" thickBot="1" x14ac:dyDescent="0.25">
      <c r="A5" s="36"/>
      <c r="B5" s="36"/>
      <c r="C5" s="36"/>
      <c r="D5" s="36"/>
      <c r="E5" s="36"/>
      <c r="F5" s="82"/>
      <c r="G5" s="79"/>
      <c r="H5" s="36"/>
      <c r="I5" s="36"/>
      <c r="J5" s="36"/>
      <c r="K5" s="36"/>
      <c r="L5" s="36"/>
      <c r="M5" s="36"/>
      <c r="N5" s="36"/>
      <c r="O5" s="83"/>
      <c r="P5" s="84"/>
      <c r="Q5" s="84"/>
      <c r="R5" s="84"/>
    </row>
    <row r="6" spans="1:21" s="90" customFormat="1" ht="33" customHeight="1" x14ac:dyDescent="0.2">
      <c r="A6" s="85" t="s">
        <v>2</v>
      </c>
      <c r="B6" s="86" t="s">
        <v>3</v>
      </c>
      <c r="C6" s="86" t="s">
        <v>4</v>
      </c>
      <c r="D6" s="86" t="s">
        <v>5</v>
      </c>
      <c r="E6" s="86" t="s">
        <v>6</v>
      </c>
      <c r="F6" s="86" t="s">
        <v>8</v>
      </c>
      <c r="G6" s="87" t="s">
        <v>36</v>
      </c>
      <c r="H6" s="86" t="s">
        <v>7</v>
      </c>
      <c r="I6" s="358" t="s">
        <v>101</v>
      </c>
      <c r="J6" s="359"/>
      <c r="K6" s="360" t="s">
        <v>104</v>
      </c>
      <c r="L6" s="358"/>
      <c r="M6" s="358"/>
      <c r="N6" s="358"/>
      <c r="O6" s="358"/>
      <c r="P6" s="358"/>
      <c r="Q6" s="88"/>
      <c r="R6" s="89" t="s">
        <v>130</v>
      </c>
    </row>
    <row r="7" spans="1:21" s="90" customFormat="1" ht="48.75" thickBot="1" x14ac:dyDescent="0.25">
      <c r="A7" s="91"/>
      <c r="B7" s="92"/>
      <c r="C7" s="92"/>
      <c r="D7" s="129" t="s">
        <v>100</v>
      </c>
      <c r="E7" s="129" t="s">
        <v>100</v>
      </c>
      <c r="F7" s="93"/>
      <c r="G7" s="94" t="s">
        <v>37</v>
      </c>
      <c r="H7" s="95"/>
      <c r="I7" s="96" t="s">
        <v>25</v>
      </c>
      <c r="J7" s="97" t="s">
        <v>105</v>
      </c>
      <c r="K7" s="98" t="s">
        <v>116</v>
      </c>
      <c r="L7" s="98" t="s">
        <v>117</v>
      </c>
      <c r="M7" s="98" t="s">
        <v>118</v>
      </c>
      <c r="N7" s="99">
        <v>2017</v>
      </c>
      <c r="O7" s="99">
        <v>2018</v>
      </c>
      <c r="P7" s="100">
        <v>2019</v>
      </c>
      <c r="Q7" s="101" t="s">
        <v>119</v>
      </c>
      <c r="R7" s="102"/>
    </row>
    <row r="8" spans="1:21" ht="12.75" customHeight="1" x14ac:dyDescent="0.2">
      <c r="A8" s="103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5">
        <v>8</v>
      </c>
      <c r="I8" s="104">
        <v>9</v>
      </c>
      <c r="J8" s="105">
        <v>10</v>
      </c>
      <c r="K8" s="105">
        <v>11</v>
      </c>
      <c r="L8" s="105">
        <v>12</v>
      </c>
      <c r="M8" s="104">
        <v>13</v>
      </c>
      <c r="N8" s="104">
        <v>14</v>
      </c>
      <c r="O8" s="105">
        <v>15</v>
      </c>
      <c r="P8" s="104">
        <v>16</v>
      </c>
      <c r="Q8" s="106">
        <v>17</v>
      </c>
      <c r="R8" s="107">
        <v>18</v>
      </c>
      <c r="S8" s="24"/>
      <c r="T8" s="24"/>
      <c r="U8" s="24"/>
    </row>
    <row r="9" spans="1:21" ht="12.75" customHeight="1" x14ac:dyDescent="0.2">
      <c r="A9" s="361" t="s">
        <v>67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3"/>
      <c r="S9" s="24"/>
      <c r="T9" s="24"/>
      <c r="U9" s="24"/>
    </row>
    <row r="10" spans="1:21" x14ac:dyDescent="0.2">
      <c r="A10" s="364" t="s">
        <v>11</v>
      </c>
      <c r="B10" s="370"/>
      <c r="C10" s="370"/>
      <c r="D10" s="367"/>
      <c r="E10" s="367"/>
      <c r="F10" s="367"/>
      <c r="G10" s="367"/>
      <c r="H10" s="370"/>
      <c r="I10" s="108" t="s">
        <v>102</v>
      </c>
      <c r="J10" s="108"/>
      <c r="K10" s="109"/>
      <c r="L10" s="109"/>
      <c r="M10" s="110"/>
      <c r="N10" s="110"/>
      <c r="O10" s="110"/>
      <c r="P10" s="110"/>
      <c r="Q10" s="111"/>
      <c r="R10" s="112"/>
      <c r="S10" s="24"/>
      <c r="T10" s="24"/>
      <c r="U10" s="24"/>
    </row>
    <row r="11" spans="1:21" ht="34.5" customHeight="1" x14ac:dyDescent="0.2">
      <c r="A11" s="365"/>
      <c r="B11" s="371"/>
      <c r="C11" s="371"/>
      <c r="D11" s="368"/>
      <c r="E11" s="368"/>
      <c r="F11" s="368"/>
      <c r="G11" s="368"/>
      <c r="H11" s="371"/>
      <c r="I11" s="108" t="s">
        <v>47</v>
      </c>
      <c r="J11" s="108"/>
      <c r="K11" s="109"/>
      <c r="L11" s="109"/>
      <c r="M11" s="110"/>
      <c r="N11" s="110"/>
      <c r="O11" s="110"/>
      <c r="P11" s="110"/>
      <c r="Q11" s="111"/>
      <c r="R11" s="112"/>
      <c r="S11" s="24"/>
      <c r="T11" s="24"/>
      <c r="U11" s="24"/>
    </row>
    <row r="12" spans="1:21" ht="47.25" customHeight="1" x14ac:dyDescent="0.2">
      <c r="A12" s="365"/>
      <c r="B12" s="371"/>
      <c r="C12" s="371"/>
      <c r="D12" s="368"/>
      <c r="E12" s="368"/>
      <c r="F12" s="368"/>
      <c r="G12" s="368"/>
      <c r="H12" s="371"/>
      <c r="I12" s="108" t="s">
        <v>48</v>
      </c>
      <c r="J12" s="108"/>
      <c r="K12" s="109"/>
      <c r="L12" s="109"/>
      <c r="M12" s="110"/>
      <c r="N12" s="110"/>
      <c r="O12" s="110"/>
      <c r="P12" s="110"/>
      <c r="Q12" s="111"/>
      <c r="R12" s="112"/>
      <c r="S12" s="24"/>
      <c r="T12" s="24"/>
      <c r="U12" s="24"/>
    </row>
    <row r="13" spans="1:21" ht="25.5" x14ac:dyDescent="0.2">
      <c r="A13" s="365"/>
      <c r="B13" s="371"/>
      <c r="C13" s="371"/>
      <c r="D13" s="368"/>
      <c r="E13" s="368"/>
      <c r="F13" s="368"/>
      <c r="G13" s="368"/>
      <c r="H13" s="371"/>
      <c r="I13" s="108" t="s">
        <v>103</v>
      </c>
      <c r="J13" s="108"/>
      <c r="K13" s="109"/>
      <c r="L13" s="109"/>
      <c r="M13" s="110"/>
      <c r="N13" s="110"/>
      <c r="O13" s="110"/>
      <c r="P13" s="110"/>
      <c r="Q13" s="111"/>
      <c r="R13" s="112"/>
      <c r="S13" s="24"/>
      <c r="T13" s="24"/>
      <c r="U13" s="24"/>
    </row>
    <row r="14" spans="1:21" ht="12.75" customHeight="1" x14ac:dyDescent="0.2">
      <c r="A14" s="366"/>
      <c r="B14" s="372"/>
      <c r="C14" s="372"/>
      <c r="D14" s="369"/>
      <c r="E14" s="369"/>
      <c r="F14" s="369"/>
      <c r="G14" s="369"/>
      <c r="H14" s="372"/>
      <c r="I14" s="108" t="s">
        <v>46</v>
      </c>
      <c r="J14" s="108"/>
      <c r="K14" s="109"/>
      <c r="L14" s="109"/>
      <c r="M14" s="110"/>
      <c r="N14" s="110"/>
      <c r="O14" s="110"/>
      <c r="P14" s="110"/>
      <c r="Q14" s="111"/>
      <c r="R14" s="112"/>
      <c r="S14" s="24"/>
      <c r="T14" s="24"/>
      <c r="U14" s="24"/>
    </row>
    <row r="15" spans="1:21" ht="12.75" customHeight="1" x14ac:dyDescent="0.2">
      <c r="A15" s="361" t="s">
        <v>68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3"/>
      <c r="S15" s="24"/>
      <c r="T15" s="24"/>
      <c r="U15" s="24"/>
    </row>
    <row r="16" spans="1:21" x14ac:dyDescent="0.2">
      <c r="A16" s="364" t="s">
        <v>0</v>
      </c>
      <c r="B16" s="370"/>
      <c r="C16" s="370"/>
      <c r="D16" s="367"/>
      <c r="E16" s="367"/>
      <c r="F16" s="367"/>
      <c r="G16" s="367"/>
      <c r="H16" s="370"/>
      <c r="I16" s="108" t="s">
        <v>102</v>
      </c>
      <c r="J16" s="108"/>
      <c r="K16" s="109"/>
      <c r="L16" s="109"/>
      <c r="M16" s="110"/>
      <c r="N16" s="110"/>
      <c r="O16" s="110"/>
      <c r="P16" s="110"/>
      <c r="Q16" s="111"/>
      <c r="R16" s="112"/>
      <c r="S16" s="24"/>
      <c r="T16" s="24"/>
      <c r="U16" s="24"/>
    </row>
    <row r="17" spans="1:21" ht="34.5" customHeight="1" x14ac:dyDescent="0.2">
      <c r="A17" s="365"/>
      <c r="B17" s="371"/>
      <c r="C17" s="371"/>
      <c r="D17" s="368"/>
      <c r="E17" s="368"/>
      <c r="F17" s="368"/>
      <c r="G17" s="368"/>
      <c r="H17" s="371"/>
      <c r="I17" s="108" t="s">
        <v>47</v>
      </c>
      <c r="J17" s="108"/>
      <c r="K17" s="109"/>
      <c r="L17" s="109"/>
      <c r="M17" s="110"/>
      <c r="N17" s="110"/>
      <c r="O17" s="110"/>
      <c r="P17" s="110"/>
      <c r="Q17" s="111"/>
      <c r="R17" s="112"/>
      <c r="S17" s="24"/>
      <c r="T17" s="24"/>
      <c r="U17" s="24"/>
    </row>
    <row r="18" spans="1:21" ht="47.25" customHeight="1" x14ac:dyDescent="0.2">
      <c r="A18" s="365"/>
      <c r="B18" s="371"/>
      <c r="C18" s="371"/>
      <c r="D18" s="368"/>
      <c r="E18" s="368"/>
      <c r="F18" s="368"/>
      <c r="G18" s="368"/>
      <c r="H18" s="371"/>
      <c r="I18" s="108" t="s">
        <v>48</v>
      </c>
      <c r="J18" s="108"/>
      <c r="K18" s="109"/>
      <c r="L18" s="109"/>
      <c r="M18" s="110"/>
      <c r="N18" s="110"/>
      <c r="O18" s="110"/>
      <c r="P18" s="110"/>
      <c r="Q18" s="111"/>
      <c r="R18" s="112"/>
      <c r="S18" s="24"/>
      <c r="T18" s="24"/>
      <c r="U18" s="24"/>
    </row>
    <row r="19" spans="1:21" ht="25.5" x14ac:dyDescent="0.2">
      <c r="A19" s="365"/>
      <c r="B19" s="371"/>
      <c r="C19" s="371"/>
      <c r="D19" s="368"/>
      <c r="E19" s="368"/>
      <c r="F19" s="368"/>
      <c r="G19" s="368"/>
      <c r="H19" s="371"/>
      <c r="I19" s="108" t="s">
        <v>103</v>
      </c>
      <c r="J19" s="108"/>
      <c r="K19" s="109"/>
      <c r="L19" s="109"/>
      <c r="M19" s="110"/>
      <c r="N19" s="110"/>
      <c r="O19" s="110"/>
      <c r="P19" s="110"/>
      <c r="Q19" s="111"/>
      <c r="R19" s="112"/>
      <c r="S19" s="24"/>
      <c r="T19" s="24"/>
      <c r="U19" s="24"/>
    </row>
    <row r="20" spans="1:21" ht="12.75" customHeight="1" thickBot="1" x14ac:dyDescent="0.25">
      <c r="A20" s="374"/>
      <c r="B20" s="373"/>
      <c r="C20" s="373"/>
      <c r="D20" s="375"/>
      <c r="E20" s="375"/>
      <c r="F20" s="375"/>
      <c r="G20" s="375"/>
      <c r="H20" s="373"/>
      <c r="I20" s="113" t="s">
        <v>46</v>
      </c>
      <c r="J20" s="113"/>
      <c r="K20" s="114"/>
      <c r="L20" s="114"/>
      <c r="M20" s="115"/>
      <c r="N20" s="115"/>
      <c r="O20" s="115"/>
      <c r="P20" s="115"/>
      <c r="Q20" s="116"/>
      <c r="R20" s="117"/>
      <c r="S20" s="24"/>
      <c r="T20" s="24"/>
      <c r="U20" s="24"/>
    </row>
    <row r="21" spans="1:21" x14ac:dyDescent="0.2">
      <c r="A21" s="36"/>
      <c r="B21" s="36"/>
      <c r="C21" s="36"/>
      <c r="D21" s="36"/>
      <c r="E21" s="36"/>
      <c r="F21" s="82"/>
      <c r="G21" s="82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24"/>
      <c r="T21" s="24"/>
      <c r="U21" s="24"/>
    </row>
    <row r="22" spans="1:21" x14ac:dyDescent="0.2">
      <c r="A22" s="79" t="s">
        <v>10</v>
      </c>
      <c r="B22" s="79"/>
      <c r="C22" s="79"/>
      <c r="D22" s="24"/>
      <c r="E22" s="24"/>
      <c r="F22" s="79"/>
      <c r="G22" s="79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">
      <c r="A23" s="79"/>
      <c r="B23" s="79"/>
      <c r="C23" s="79"/>
      <c r="D23" s="24"/>
      <c r="E23" s="24"/>
      <c r="F23" s="79"/>
      <c r="G23" s="79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">
      <c r="A24" s="37" t="s">
        <v>29</v>
      </c>
      <c r="B24" s="79"/>
      <c r="C24" s="79"/>
      <c r="D24" s="24"/>
      <c r="E24" s="24"/>
      <c r="F24" s="79"/>
      <c r="G24" s="79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21" x14ac:dyDescent="0.2">
      <c r="A25" s="37"/>
      <c r="B25" s="118"/>
      <c r="C25" s="24"/>
      <c r="D25" s="24"/>
      <c r="E25" s="24"/>
      <c r="F25" s="79"/>
      <c r="G25" s="7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21" x14ac:dyDescent="0.2">
      <c r="A26" s="24"/>
      <c r="B26" s="118"/>
      <c r="C26" s="24"/>
      <c r="D26" s="24"/>
      <c r="E26" s="24"/>
      <c r="F26" s="79"/>
      <c r="G26" s="79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21" x14ac:dyDescent="0.2">
      <c r="A27" s="24"/>
      <c r="B27" s="118"/>
      <c r="C27" s="24"/>
      <c r="D27" s="24"/>
      <c r="E27" s="24"/>
      <c r="F27" s="79"/>
      <c r="G27" s="79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21" x14ac:dyDescent="0.2">
      <c r="A28" s="24"/>
      <c r="B28" s="118"/>
      <c r="C28" s="24"/>
      <c r="D28" s="24"/>
      <c r="E28" s="24"/>
      <c r="F28" s="79"/>
      <c r="G28" s="79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21" x14ac:dyDescent="0.2">
      <c r="A29" s="24"/>
      <c r="B29" s="118"/>
      <c r="C29" s="24"/>
      <c r="D29" s="24"/>
      <c r="E29" s="24"/>
      <c r="F29" s="79"/>
      <c r="G29" s="79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21" x14ac:dyDescent="0.2">
      <c r="A30" s="24"/>
      <c r="B30" s="118"/>
      <c r="C30" s="24"/>
      <c r="D30" s="24"/>
      <c r="E30" s="24"/>
      <c r="F30" s="79"/>
      <c r="G30" s="79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21" x14ac:dyDescent="0.2">
      <c r="A31" s="24"/>
      <c r="B31" s="118"/>
      <c r="C31" s="24"/>
      <c r="D31" s="24"/>
      <c r="E31" s="24"/>
      <c r="F31" s="79"/>
      <c r="G31" s="79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21" x14ac:dyDescent="0.2">
      <c r="A32" s="24"/>
      <c r="B32" s="118"/>
      <c r="C32" s="24"/>
      <c r="D32" s="24"/>
      <c r="E32" s="24"/>
      <c r="F32" s="79"/>
      <c r="G32" s="79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x14ac:dyDescent="0.2">
      <c r="A33" s="24"/>
      <c r="B33" s="118"/>
      <c r="C33" s="24"/>
      <c r="D33" s="24"/>
      <c r="E33" s="24"/>
      <c r="F33" s="79"/>
      <c r="G33" s="79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x14ac:dyDescent="0.2">
      <c r="A34" s="24"/>
      <c r="B34" s="118"/>
      <c r="C34" s="24"/>
      <c r="D34" s="24"/>
      <c r="E34" s="24"/>
      <c r="F34" s="79"/>
      <c r="G34" s="79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</sheetData>
  <mergeCells count="21">
    <mergeCell ref="C16:C20"/>
    <mergeCell ref="E10:E14"/>
    <mergeCell ref="C10:C14"/>
    <mergeCell ref="B10:B14"/>
    <mergeCell ref="A16:A20"/>
    <mergeCell ref="A15:R15"/>
    <mergeCell ref="D16:D20"/>
    <mergeCell ref="B16:B20"/>
    <mergeCell ref="F16:F20"/>
    <mergeCell ref="E16:E20"/>
    <mergeCell ref="H16:H20"/>
    <mergeCell ref="G16:G20"/>
    <mergeCell ref="N4:R4"/>
    <mergeCell ref="I6:J6"/>
    <mergeCell ref="K6:P6"/>
    <mergeCell ref="A9:R9"/>
    <mergeCell ref="A10:A14"/>
    <mergeCell ref="D10:D14"/>
    <mergeCell ref="F10:F14"/>
    <mergeCell ref="G10:G14"/>
    <mergeCell ref="H10:H14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Koondvorm(1)</vt:lpstr>
      <vt:lpstr>LK tulud (2)</vt:lpstr>
      <vt:lpstr>Omatulud (3)</vt:lpstr>
      <vt:lpstr>Toetused (4)</vt:lpstr>
      <vt:lpstr>Kulud (5)</vt:lpstr>
      <vt:lpstr>Inv koond(6a)</vt:lpstr>
      <vt:lpstr>Inv infokaart(6b)</vt:lpstr>
      <vt:lpstr>Inv infokaardi lisa(6c)</vt:lpstr>
      <vt:lpstr>välisprojektid (7)</vt:lpstr>
      <vt:lpstr>'Inv koond(6a)'!Print_Titles</vt:lpstr>
    </vt:vector>
  </TitlesOfParts>
  <Company>Tallinna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Maarja Valler</cp:lastModifiedBy>
  <cp:lastPrinted>2016-06-08T11:46:13Z</cp:lastPrinted>
  <dcterms:created xsi:type="dcterms:W3CDTF">2005-06-14T09:13:24Z</dcterms:created>
  <dcterms:modified xsi:type="dcterms:W3CDTF">2016-06-16T11:07:02Z</dcterms:modified>
</cp:coreProperties>
</file>