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2" yWindow="-12" windowWidth="28836" windowHeight="6156" tabRatio="461" firstSheet="1" activeTab="1"/>
  </bookViews>
  <sheets>
    <sheet name="Sheet2" sheetId="15" state="hidden" r:id="rId1"/>
    <sheet name="Koondvorm (1)" sheetId="36" r:id="rId2"/>
    <sheet name="LK tulud (2)" sheetId="25" r:id="rId3"/>
    <sheet name="Piirsumma" sheetId="28" r:id="rId4"/>
    <sheet name="Kulud (5)" sheetId="8" r:id="rId5"/>
    <sheet name="Inv infokaart (6b)" sheetId="35" r:id="rId6"/>
    <sheet name="Inv infokaardi lisa(6c)" sheetId="34" r:id="rId7"/>
    <sheet name="välisprojektid (7)" sheetId="27" r:id="rId8"/>
  </sheets>
  <externalReferences>
    <externalReference r:id="rId9"/>
    <externalReference r:id="rId10"/>
  </externalReferences>
  <definedNames>
    <definedName name="_xlnm._FilterDatabase" localSheetId="4" hidden="1">'Kulud (5)'!$C$5:$AD$18</definedName>
    <definedName name="a" localSheetId="1">'[1]8 KULUD'!#REF!</definedName>
    <definedName name="a">'[1]8 KULUD'!#REF!</definedName>
    <definedName name="job_levels" localSheetId="6">OFFSET(job_levels_range,0,0,COUNTA(job_levels_range),1)</definedName>
    <definedName name="job_levels" localSheetId="5">OFFSET(job_levels_range,0,0,COUNTA(job_levels_range),1)</definedName>
    <definedName name="job_levels" localSheetId="1">OFFSET(job_levels_range,0,0,COUNTA(job_levels_range),1)</definedName>
    <definedName name="job_levels" localSheetId="2">OFFSET(job_levels_range,0,0,COUNTA(job_levels_range),1)</definedName>
    <definedName name="job_levels" localSheetId="7">OFFSET(job_levels_range,0,0,COUNTA(job_levels_range),1)</definedName>
    <definedName name="job_levels">OFFSET(job_levels_range,0,0,COUNTA(job_levels_range),1)</definedName>
    <definedName name="job_names" localSheetId="6">OFFSET(job_names_range,0,0,COUNTA(job_names_range),1)</definedName>
    <definedName name="job_names" localSheetId="5">OFFSET(job_names_range,0,0,COUNTA(job_names_range),1)</definedName>
    <definedName name="job_names" localSheetId="1">OFFSET(job_names_range,0,0,COUNTA(job_names_range),1)</definedName>
    <definedName name="job_names" localSheetId="2">OFFSET(job_names_range,0,0,COUNTA(job_names_range),1)</definedName>
    <definedName name="job_names" localSheetId="7">OFFSET(job_names_range,0,0,COUNTA(job_names_range),1)</definedName>
    <definedName name="job_names">OFFSET(job_names_range,0,0,COUNTA(job_names_range),1)</definedName>
    <definedName name="joblevels">'[2]Job Names'!$H$9:$H$35</definedName>
    <definedName name="jobnames">#N/A</definedName>
    <definedName name="language_list">'[2]Job Names'!$E$2:$E$5</definedName>
    <definedName name="Maalist">[2]Maakonnad!$A$1:$A$15</definedName>
    <definedName name="OLE_LINK1" localSheetId="4">'Kulud (5)'!#REF!</definedName>
    <definedName name="Prinditiitlid" localSheetId="1">'Koondvorm (1)'!#REF!</definedName>
    <definedName name="zJob">'[2]Job Families'!$D$1:$D$481</definedName>
    <definedName name="zLev">'[2]Job Families'!$E$1:$E$481</definedName>
    <definedName name="zPnt">'[2]Job Families'!$F$1:$F$481</definedName>
    <definedName name="zPntH">'[2]Job Families'!$H$1:$H$481</definedName>
    <definedName name="zPntL">'[2]Job Families'!$G$1:$G$481</definedName>
    <definedName name="test" localSheetId="1">OFFSET(job_levels_range,0,0,COUNTA(job_levels_range),1)</definedName>
    <definedName name="test">OFFSET(job_levels_range,0,0,COUNTA(job_levels_range),1)</definedName>
  </definedNames>
  <calcPr calcId="145621"/>
</workbook>
</file>

<file path=xl/calcChain.xml><?xml version="1.0" encoding="utf-8"?>
<calcChain xmlns="http://schemas.openxmlformats.org/spreadsheetml/2006/main">
  <c r="D12" i="36" l="1"/>
  <c r="G9" i="25" l="1"/>
  <c r="F9" i="25"/>
  <c r="E9" i="25"/>
  <c r="D9" i="25"/>
  <c r="G7" i="25"/>
  <c r="F7" i="25"/>
  <c r="E7" i="25"/>
  <c r="D7" i="25"/>
  <c r="B7" i="25"/>
  <c r="B9" i="25"/>
  <c r="B38" i="35" l="1"/>
  <c r="B37" i="35"/>
  <c r="B36" i="35"/>
  <c r="B35" i="35"/>
  <c r="B34" i="35"/>
  <c r="B33" i="35"/>
  <c r="B32" i="35"/>
  <c r="B31" i="35"/>
  <c r="B30" i="35"/>
  <c r="G29" i="35"/>
  <c r="F29" i="35"/>
  <c r="E29" i="35"/>
  <c r="D29" i="35"/>
  <c r="C29" i="35"/>
  <c r="B29" i="35"/>
  <c r="G26" i="35"/>
  <c r="F26" i="35"/>
  <c r="E26" i="35"/>
  <c r="D26" i="35"/>
  <c r="B26" i="35" s="1"/>
  <c r="C26" i="35"/>
  <c r="G24" i="35"/>
  <c r="G22" i="35" s="1"/>
  <c r="F24" i="35"/>
  <c r="F22" i="35" s="1"/>
  <c r="E24" i="35"/>
  <c r="D24" i="35"/>
  <c r="D22" i="35" s="1"/>
  <c r="C24" i="35"/>
  <c r="C22" i="35" s="1"/>
  <c r="B24" i="35"/>
  <c r="B22" i="35" s="1"/>
  <c r="B23" i="35"/>
  <c r="E22" i="35"/>
  <c r="H8" i="25" l="1"/>
  <c r="G11" i="25"/>
  <c r="H11" i="25"/>
  <c r="D11" i="25" l="1"/>
  <c r="D10" i="25"/>
  <c r="G10" i="25" s="1"/>
  <c r="H10" i="25" s="1"/>
  <c r="C9" i="25"/>
  <c r="H6" i="25"/>
  <c r="G6" i="25"/>
  <c r="H9" i="25" l="1"/>
  <c r="C7" i="25"/>
  <c r="H7" i="25" l="1"/>
  <c r="W13" i="8" l="1"/>
  <c r="W9" i="8"/>
  <c r="W12" i="8" s="1"/>
  <c r="W11" i="8" l="1"/>
  <c r="I18" i="8" l="1"/>
  <c r="I17" i="8"/>
  <c r="I16" i="8"/>
  <c r="I15" i="8"/>
  <c r="AA15" i="8" s="1"/>
  <c r="AB15" i="8" s="1"/>
  <c r="I14" i="8"/>
  <c r="I10" i="8"/>
  <c r="I8" i="8"/>
  <c r="I7" i="8"/>
  <c r="I6" i="8"/>
  <c r="AA10" i="8" l="1"/>
  <c r="AB10" i="8" s="1"/>
  <c r="AB17" i="8"/>
  <c r="AA17" i="8"/>
  <c r="AB6" i="8"/>
  <c r="AA6" i="8"/>
  <c r="AB14" i="8"/>
  <c r="AA14" i="8"/>
  <c r="AB18" i="8"/>
  <c r="AA18" i="8"/>
  <c r="AB7" i="8"/>
  <c r="AA7" i="8"/>
  <c r="AB8" i="8"/>
  <c r="AA8" i="8"/>
  <c r="AA16" i="8"/>
  <c r="AB16" i="8" s="1"/>
  <c r="H13" i="8" l="1"/>
  <c r="H9" i="8"/>
  <c r="H12" i="8" s="1"/>
  <c r="H11" i="8" l="1"/>
  <c r="Y13" i="8" l="1"/>
  <c r="Y9" i="8"/>
  <c r="Y12" i="8" l="1"/>
  <c r="Y11" i="8" s="1"/>
  <c r="L9" i="8" l="1"/>
  <c r="L12" i="8" s="1"/>
  <c r="L11" i="8" s="1"/>
  <c r="M9" i="8"/>
  <c r="M12" i="8" s="1"/>
  <c r="M11" i="8" s="1"/>
  <c r="O9" i="8"/>
  <c r="O12" i="8" s="1"/>
  <c r="O11" i="8" s="1"/>
  <c r="L13" i="8"/>
  <c r="M13" i="8"/>
  <c r="O13" i="8"/>
  <c r="T18" i="8"/>
  <c r="T17" i="8"/>
  <c r="T16" i="8"/>
  <c r="T15" i="8"/>
  <c r="T14" i="8"/>
  <c r="T10" i="8"/>
  <c r="T8" i="8"/>
  <c r="T7" i="8"/>
  <c r="T6" i="8"/>
  <c r="K13" i="8" l="1"/>
  <c r="T13" i="8" s="1"/>
  <c r="K9" i="8"/>
  <c r="K12" i="8" l="1"/>
  <c r="T9" i="8"/>
  <c r="K11" i="8" l="1"/>
  <c r="T11" i="8" s="1"/>
  <c r="T12" i="8"/>
  <c r="G18" i="8" l="1"/>
  <c r="X18" i="8" s="1"/>
  <c r="Z18" i="8" s="1"/>
  <c r="G17" i="8"/>
  <c r="X17" i="8" s="1"/>
  <c r="Z17" i="8" s="1"/>
  <c r="G16" i="8"/>
  <c r="X16" i="8" s="1"/>
  <c r="Z16" i="8" s="1"/>
  <c r="G15" i="8"/>
  <c r="X15" i="8" s="1"/>
  <c r="Z15" i="8" s="1"/>
  <c r="G14" i="8"/>
  <c r="X14" i="8" s="1"/>
  <c r="Z14" i="8" s="1"/>
  <c r="G10" i="8"/>
  <c r="X10" i="8" s="1"/>
  <c r="Z10" i="8" s="1"/>
  <c r="G8" i="8"/>
  <c r="X8" i="8" s="1"/>
  <c r="Z8" i="8" s="1"/>
  <c r="G7" i="8"/>
  <c r="X7" i="8" s="1"/>
  <c r="Z7" i="8" s="1"/>
  <c r="G6" i="8"/>
  <c r="X6" i="8" s="1"/>
  <c r="Z6" i="8" s="1"/>
  <c r="D13" i="8" l="1"/>
  <c r="I13" i="8" s="1"/>
  <c r="AA13" i="8" l="1"/>
  <c r="AB13" i="8" s="1"/>
  <c r="G13" i="8"/>
  <c r="X13" i="8" s="1"/>
  <c r="Z13" i="8" s="1"/>
  <c r="D9" i="8" l="1"/>
  <c r="I9" i="8" l="1"/>
  <c r="AA9" i="8" s="1"/>
  <c r="AB9" i="8" s="1"/>
  <c r="D12" i="8"/>
  <c r="G9" i="8"/>
  <c r="X9" i="8" s="1"/>
  <c r="Z9" i="8" s="1"/>
  <c r="G12" i="8" l="1"/>
  <c r="I12" i="8"/>
  <c r="D11" i="8"/>
  <c r="AA12" i="8" l="1"/>
  <c r="AB12" i="8" s="1"/>
  <c r="X12" i="8"/>
  <c r="Z12" i="8" s="1"/>
  <c r="G11" i="8"/>
  <c r="I11" i="8"/>
  <c r="AA11" i="8" s="1"/>
  <c r="AB11" i="8" s="1"/>
  <c r="X11" i="8" l="1"/>
  <c r="Z11" i="8" s="1"/>
  <c r="B7" i="15" l="1"/>
  <c r="B13" i="15"/>
  <c r="B17" i="15"/>
  <c r="B16" i="15"/>
  <c r="B5" i="15"/>
  <c r="B8" i="15"/>
  <c r="B6" i="15"/>
  <c r="B4" i="15"/>
  <c r="B9" i="15"/>
  <c r="B2" i="15"/>
  <c r="B3" i="15"/>
  <c r="B10" i="15"/>
  <c r="B14" i="15"/>
  <c r="B12" i="15" l="1"/>
  <c r="B15" i="15"/>
  <c r="B11" i="15"/>
  <c r="B1" i="15" l="1"/>
  <c r="B18" i="15" l="1"/>
  <c r="B19" i="15" s="1"/>
  <c r="C6" i="28" l="1"/>
</calcChain>
</file>

<file path=xl/comments1.xml><?xml version="1.0" encoding="utf-8"?>
<comments xmlns="http://schemas.openxmlformats.org/spreadsheetml/2006/main">
  <authors>
    <author>Maarja Valler</author>
  </authors>
  <commentList>
    <comment ref="F4" author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palun sisesta veergu oma ametiasutuse projekti andmed, kui need erinevad projekti ettepanekust</t>
        </r>
      </text>
    </comment>
  </commentList>
</comments>
</file>

<file path=xl/comments2.xml><?xml version="1.0" encoding="utf-8"?>
<comments xmlns="http://schemas.openxmlformats.org/spreadsheetml/2006/main">
  <authors>
    <author>Maarja Valler</author>
  </authors>
  <commentList>
    <comment ref="Y4" authorId="0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palun sisesta veergu oma ametiasutuse projekti andmed, kui need erinevad projekti ettepanekust</t>
        </r>
      </text>
    </comment>
  </commentList>
</comments>
</file>

<file path=xl/comments3.xml><?xml version="1.0" encoding="utf-8"?>
<comments xmlns="http://schemas.openxmlformats.org/spreadsheetml/2006/main">
  <authors>
    <author>Robert Kriesenthal</author>
    <author>Maarja Valler</author>
  </authors>
  <commentList>
    <comment ref="B22" authorId="0">
      <text>
        <r>
          <rPr>
            <b/>
            <sz val="8"/>
            <color indexed="81"/>
            <rFont val="Tahoma"/>
            <family val="2"/>
            <charset val="186"/>
          </rPr>
          <t>Robert Kriesenthal:</t>
        </r>
        <r>
          <rPr>
            <sz val="8"/>
            <color indexed="81"/>
            <rFont val="Tahoma"/>
            <family val="2"/>
            <charset val="186"/>
          </rPr>
          <t xml:space="preserve">
Peab võrduma objekti kogumaksumusega ivesteeringute koondis (vorm 6a) kogumaksumuse </t>
        </r>
      </text>
    </comment>
    <comment ref="F22" authorId="0">
      <text>
        <r>
          <rPr>
            <b/>
            <sz val="8"/>
            <color indexed="81"/>
            <rFont val="Tahoma"/>
            <family val="2"/>
            <charset val="186"/>
          </rPr>
          <t>Robert Kriesenthal:</t>
        </r>
        <r>
          <rPr>
            <sz val="8"/>
            <color indexed="81"/>
            <rFont val="Tahoma"/>
            <family val="2"/>
            <charset val="186"/>
          </rPr>
          <t xml:space="preserve">
Peab võrduma objekti 2018. a taotlusega investeeringute koondis (vorm 6a)</t>
        </r>
      </text>
    </comment>
    <comment ref="B27" authorId="1">
      <text>
        <r>
          <rPr>
            <b/>
            <sz val="9"/>
            <color indexed="81"/>
            <rFont val="Tahoma"/>
            <family val="2"/>
            <charset val="186"/>
          </rPr>
          <t>Maarja Valler:</t>
        </r>
        <r>
          <rPr>
            <sz val="9"/>
            <color indexed="81"/>
            <rFont val="Tahoma"/>
            <family val="2"/>
            <charset val="186"/>
          </rPr>
          <t xml:space="preserve">
sisesta</t>
        </r>
      </text>
    </comment>
  </commentList>
</comments>
</file>

<file path=xl/sharedStrings.xml><?xml version="1.0" encoding="utf-8"?>
<sst xmlns="http://schemas.openxmlformats.org/spreadsheetml/2006/main" count="227" uniqueCount="194">
  <si>
    <t>Toetused kokku</t>
  </si>
  <si>
    <t>Tulud majandustegevusest</t>
  </si>
  <si>
    <t>Võlalt arvestatud intressitulu</t>
  </si>
  <si>
    <t>KOKKU</t>
  </si>
  <si>
    <t>€</t>
  </si>
  <si>
    <t>Munitsipaalpolitsei Amet</t>
  </si>
  <si>
    <t>Kulud kokku</t>
  </si>
  <si>
    <t xml:space="preserve">Katteallikad </t>
  </si>
  <si>
    <t>sellest töötasu</t>
  </si>
  <si>
    <t>ps amortisatsioon</t>
  </si>
  <si>
    <t>sh linnakassa</t>
  </si>
  <si>
    <t>Kokku</t>
  </si>
  <si>
    <t>Üür ja rent</t>
  </si>
  <si>
    <t>Muu toodete ja teenuste müük</t>
  </si>
  <si>
    <t>Tulud tugiteenustest</t>
  </si>
  <si>
    <t xml:space="preserve">Tulud haridusalasest tegevusest </t>
  </si>
  <si>
    <t>Tulud kultuuri- ja kunstialasest tegevusest</t>
  </si>
  <si>
    <t>Tulud spordi- ja puhkealasest tegevusest</t>
  </si>
  <si>
    <t>Eespool nimetamata muud tulud</t>
  </si>
  <si>
    <t>Õiguste müük</t>
  </si>
  <si>
    <t>Elamu- ja kommunaaltegevuse tulud</t>
  </si>
  <si>
    <t>Tulud muudelt majandusaladelt</t>
  </si>
  <si>
    <t>Tulud sotsiaalabialasest tegevusest</t>
  </si>
  <si>
    <t>Tulud tervishoiualasest tegevusest</t>
  </si>
  <si>
    <t>Tulud transporditeenustest</t>
  </si>
  <si>
    <t>Tulu keskkonnaalasest tegevusest</t>
  </si>
  <si>
    <t>Kasum/kahjum varude müügist</t>
  </si>
  <si>
    <t>KULUD</t>
  </si>
  <si>
    <t>Esialgne eelarve</t>
  </si>
  <si>
    <t>I lisaeelarve</t>
  </si>
  <si>
    <t>Täpsustatud eelarve</t>
  </si>
  <si>
    <t>AVALIK KORD</t>
  </si>
  <si>
    <t>linnakassa arvelt</t>
  </si>
  <si>
    <t>töötasu</t>
  </si>
  <si>
    <t>OT arvelt</t>
  </si>
  <si>
    <t>LK arvelt</t>
  </si>
  <si>
    <t>PPP muudatus</t>
  </si>
  <si>
    <r>
      <t xml:space="preserve">2018 LK arvelt maha v.a PPP </t>
    </r>
    <r>
      <rPr>
        <b/>
        <sz val="10"/>
        <color rgb="FFFF0000"/>
        <rFont val="Times New Roman"/>
        <family val="1"/>
        <charset val="186"/>
      </rPr>
      <t>(-)</t>
    </r>
  </si>
  <si>
    <r>
      <t>2018 LK arvelt juurde v.a PPP</t>
    </r>
    <r>
      <rPr>
        <b/>
        <sz val="10"/>
        <color rgb="FFFF0000"/>
        <rFont val="Times New Roman"/>
        <family val="1"/>
        <charset val="186"/>
      </rPr>
      <t xml:space="preserve"> (+) </t>
    </r>
  </si>
  <si>
    <t>2018 LK arvelt muudatus kokku</t>
  </si>
  <si>
    <t>2018 OT arvelt (kogusumma)</t>
  </si>
  <si>
    <t>Hariduse palgatõus 01.09.2017</t>
  </si>
  <si>
    <t>Ametiasutuste palgatõus 01.02.2017</t>
  </si>
  <si>
    <t>SHO palgatõus 01.04.2017</t>
  </si>
  <si>
    <t>Kultuuri palgavahendite kasv 01.04.2017</t>
  </si>
  <si>
    <r>
      <t>Munitsipaalpolitsei Amet</t>
    </r>
    <r>
      <rPr>
        <u/>
        <sz val="10"/>
        <color theme="0"/>
        <rFont val="Arial"/>
        <family val="2"/>
        <charset val="186"/>
      </rPr>
      <t>_</t>
    </r>
  </si>
  <si>
    <t>LOV lastekaitsjad/sots.töötajad (1 kuu+uued)</t>
  </si>
  <si>
    <r>
      <t xml:space="preserve">Hariduse palgatõus 01.09.2017
</t>
    </r>
    <r>
      <rPr>
        <sz val="8"/>
        <color rgb="FFFF0000"/>
        <rFont val="Times New Roman"/>
        <family val="1"/>
        <charset val="186"/>
      </rPr>
      <t>(I LEA 2017, 1000€-lt
1050€-le)</t>
    </r>
  </si>
  <si>
    <t>2018 projekt</t>
  </si>
  <si>
    <t>%</t>
  </si>
  <si>
    <t>2017/2018 muutus</t>
  </si>
  <si>
    <t>2018 projekt - projekti ettepanek</t>
  </si>
  <si>
    <t>Lisataotlus</t>
  </si>
  <si>
    <t>Lühiselgitused lisataotluse kohta</t>
  </si>
  <si>
    <t>projekt</t>
  </si>
  <si>
    <t>2018/2017 põhitaotlus muutus</t>
  </si>
  <si>
    <t>2018 toetuste arvelt (kogusumma)</t>
  </si>
  <si>
    <t>sh toetuste arvelt</t>
  </si>
  <si>
    <t>Ümardused</t>
  </si>
  <si>
    <t>Esialgne 
eelarve</t>
  </si>
  <si>
    <t>Halduskogude ja volikogu komisjonide tasud alates 01.01.2018</t>
  </si>
  <si>
    <t>Ametiasutuse haldusala 2018. aasta eelarve projekti koond asutuste lõikes</t>
  </si>
  <si>
    <t>€ ilma komakohata</t>
  </si>
  <si>
    <t>Ameti või linnaosa valitsuse haldusala nimi:</t>
  </si>
  <si>
    <t>Haldusala kokku</t>
  </si>
  <si>
    <t>Linnakassa tulud kokku</t>
  </si>
  <si>
    <t>Omatulud kokku</t>
  </si>
  <si>
    <t xml:space="preserve"> sh toetused riigilt tegevuskuludeks</t>
  </si>
  <si>
    <t>toetused riigilt investeeringuteks</t>
  </si>
  <si>
    <t>toetused riigilt finantseerimistehinguteks</t>
  </si>
  <si>
    <t>toetus välisprojektide kaasfinantseerimiseks tegevuskuludeks</t>
  </si>
  <si>
    <t>toetus välisprojektide kaasfinantseerimiseks investeeringuteks</t>
  </si>
  <si>
    <t>välisrahastus tegevuskuludeks</t>
  </si>
  <si>
    <t>välisrahastus investeeringuteks</t>
  </si>
  <si>
    <t xml:space="preserve"> sellest töötasu</t>
  </si>
  <si>
    <t>era- ja avaliku sektori koostööprojektidest tulenevad maksed</t>
  </si>
  <si>
    <t>Investeeringud kokku</t>
  </si>
  <si>
    <t>Finantseerimistehingud kokku</t>
  </si>
  <si>
    <t>sellest era- ja avaliku sektori koostööprojektidest tulenevad maksed</t>
  </si>
  <si>
    <t>Amortisatsioon kokku</t>
  </si>
  <si>
    <t>Projekti kooskõlastused</t>
  </si>
  <si>
    <t>Linnavalitsuse liige:</t>
  </si>
  <si>
    <t>Ametiasutuse juht:</t>
  </si>
  <si>
    <t>Vormi täitnud isiku ees- ja perekonnanimi ning telefoninumber:</t>
  </si>
  <si>
    <t>Põhitaotlus</t>
  </si>
  <si>
    <t>VORM 2</t>
  </si>
  <si>
    <t>Muud tulud</t>
  </si>
  <si>
    <t>Trahvid</t>
  </si>
  <si>
    <t>LINNAKASSA TULUD</t>
  </si>
  <si>
    <t>2018
projekti ettepanek</t>
  </si>
  <si>
    <t>projekti
ettepanek</t>
  </si>
  <si>
    <t>Välisrahastusega projektid ja -programmid</t>
  </si>
  <si>
    <t>VORM 7</t>
  </si>
  <si>
    <t>Ametiasutus:</t>
  </si>
  <si>
    <t>Hallatava asutuse nimi:</t>
  </si>
  <si>
    <t>Jrk
nr</t>
  </si>
  <si>
    <t>Projekti 
nimetus</t>
  </si>
  <si>
    <t>Projekti
 eesmärk</t>
  </si>
  <si>
    <t>Projekti 
algus</t>
  </si>
  <si>
    <t>Projekti 
lõpp</t>
  </si>
  <si>
    <t xml:space="preserve">Välisabi puhul
abi vahendaja 
või andja </t>
  </si>
  <si>
    <t xml:space="preserve">Välisabi 
saaja
</t>
  </si>
  <si>
    <t>Projekti 
kogu-maksumus
(tuh kr)</t>
  </si>
  <si>
    <t>Finantseerimine*</t>
  </si>
  <si>
    <t>Kulud</t>
  </si>
  <si>
    <t>Toote/ eelarvepositsiooni nimetus</t>
  </si>
  <si>
    <t>(kuupäev, kuu, aasta)</t>
  </si>
  <si>
    <t>(linna asutus)</t>
  </si>
  <si>
    <t xml:space="preserve">finantseerimis-
allikas** </t>
  </si>
  <si>
    <t>summa</t>
  </si>
  <si>
    <t xml:space="preserve"> kuni 31.12.16</t>
  </si>
  <si>
    <t>2016.a. 2017.a-se üle-kantud</t>
  </si>
  <si>
    <t xml:space="preserve"> 2017 täps.
eelarve</t>
  </si>
  <si>
    <t>2021 ja järgmised aastad kokku</t>
  </si>
  <si>
    <t>Tegevuskulud</t>
  </si>
  <si>
    <t xml:space="preserve">1. </t>
  </si>
  <si>
    <t>1) linna vahendid</t>
  </si>
  <si>
    <r>
      <t xml:space="preserve">2) riigieelarve </t>
    </r>
    <r>
      <rPr>
        <sz val="8"/>
        <rFont val="Arial"/>
        <family val="2"/>
      </rPr>
      <t>(riigipoolne kaasfinantseerimine)</t>
    </r>
  </si>
  <si>
    <r>
      <t xml:space="preserve">3) välisrahastus </t>
    </r>
    <r>
      <rPr>
        <sz val="8"/>
        <rFont val="Arial"/>
        <family val="2"/>
      </rPr>
      <t>(sh riigieelarve kaudu välisrahastuse vahendamine)</t>
    </r>
  </si>
  <si>
    <t>4) muu (iga allikas eraldi)</t>
  </si>
  <si>
    <t>Investeeringud</t>
  </si>
  <si>
    <t>1.</t>
  </si>
  <si>
    <t>Jrk.</t>
  </si>
  <si>
    <t>Ametiasutuse haldusala</t>
  </si>
  <si>
    <t>sellest</t>
  </si>
  <si>
    <t>nr.</t>
  </si>
  <si>
    <t>omatulude 
arvelt</t>
  </si>
  <si>
    <t>toetuste arvelt</t>
  </si>
  <si>
    <t>15.</t>
  </si>
  <si>
    <t>2018. aasta tegevuskulude piirsummad ametiasutuste haldusalade lõikes</t>
  </si>
  <si>
    <t>2018 piirsumma</t>
  </si>
  <si>
    <t>Investeeringuobjekti infokaart *</t>
  </si>
  <si>
    <t>VORM 6 b</t>
  </si>
  <si>
    <t>Üldinfo</t>
  </si>
  <si>
    <t>1. Investeeringuobjekti nimetus:</t>
  </si>
  <si>
    <t>3. Investeeringu liik***:</t>
  </si>
  <si>
    <r>
      <t>4. Ehitatav/renoveeritav üldkasutatav pind m²</t>
    </r>
    <r>
      <rPr>
        <sz val="10"/>
        <rFont val="Calibri"/>
        <family val="2"/>
        <charset val="186"/>
      </rPr>
      <t xml:space="preserve"> (sh olemasoleva hoone puhul m² enne ja pärast):</t>
    </r>
  </si>
  <si>
    <t>5. Investeeringu 1 m² maksumus:</t>
  </si>
  <si>
    <t>6. Kelle bilansis on kinnistu ja selle osad (so maa, ehitis, rajatis jm):</t>
  </si>
  <si>
    <t>7. Kas detailplaneering on olemas või vaja kehtestada/muuta:</t>
  </si>
  <si>
    <t>8. Kas projekt olemas või vajalik projekti uuendamine:</t>
  </si>
  <si>
    <t>9. Kes on investeeringuobjekti kasutajad peale valmimist:</t>
  </si>
  <si>
    <t>*    investeerimisobjekti infokaart täidetakse üle 60 000 € objektide osas (hooned, spordi-, kultuuri-, sotsiaalhoolekande objektid). Ei täideta teerajatiste, tänavavalgustuse, kalmistute, spordiplatside, mänguväljakute, parkide, haljastute, fooriobjektide ja teiste sarnaste objektide osas.)</t>
  </si>
  <si>
    <t xml:space="preserve">**  kui investeeringuobjekt koosneb mitmest üksikobjektist, siis täidetakse lisaks käesolevale vormile investeeringu koondsumma selgitus (vorm 6c), kus loetletakse investeeringuprojekti kõik objektid, märkides nende asukohad, orienteeruvad maksumused jm rekvisiidid. </t>
  </si>
  <si>
    <t>*** märkida vastav liik, s.o kas uusehitus, rekonstrueerimine/renoveerimine või soetus.</t>
  </si>
  <si>
    <t>sh kuni 2016</t>
  </si>
  <si>
    <t>2017 eelarve</t>
  </si>
  <si>
    <t>2016.a-st 2017.a-sse ülekantavad</t>
  </si>
  <si>
    <t>2019 ja järgmised aastad kokku</t>
  </si>
  <si>
    <t>detailplaneering (algatamine, muutmine jms)</t>
  </si>
  <si>
    <t>projekteerimine (ideekonkurs, eskiisprojekt, tehniline projekt jne)</t>
  </si>
  <si>
    <t>kinnisvara soetamine (maa, hooned, rajatised)</t>
  </si>
  <si>
    <t>lammutustööd</t>
  </si>
  <si>
    <t>teostatavad tööd (ehitus, remonttööd jms)</t>
  </si>
  <si>
    <t>liitumistasud</t>
  </si>
  <si>
    <t>sisustamine (mööbel, inventar, seadmed jm)</t>
  </si>
  <si>
    <t>projektijuhtimine</t>
  </si>
  <si>
    <t>järelevalve</t>
  </si>
  <si>
    <t>12. Investeeringu vajaduse põhjendus:</t>
  </si>
  <si>
    <t>13. Investeerimisobjekti kasutusotstarve (enne ja pärast investeeringuid):</t>
  </si>
  <si>
    <t>14.Milliseid avalikke ja tasulisi teenuseid osutatakse objektil pärast valmimist (teenuse liik, sihtgrupp, saadav tulu kokku):</t>
  </si>
  <si>
    <t>15. Rendile antav pind m², mis otstarbeks ja kellele:</t>
  </si>
  <si>
    <t>16. Rekonstrueeritava objekti korral saavutatav halduskulude kokkuhoid €:</t>
  </si>
  <si>
    <t>17. Uute ehitiste ja juurdeehituste korral kavandatav töökohtade arv  ja planeeritav halduskulu €:</t>
  </si>
  <si>
    <t>Ametiasutuse juhi nimi:</t>
  </si>
  <si>
    <t>Investeeringuprojekti jaotus objektide lõikes</t>
  </si>
  <si>
    <t>VORM 6 c</t>
  </si>
  <si>
    <t>(täidavad ametiasutused, kelle investeeringuprojekt koosneb mitmest objektist)</t>
  </si>
  <si>
    <t>Ametiasutuse nimetus:</t>
  </si>
  <si>
    <t>Investeeringuprojekti nimetus:</t>
  </si>
  <si>
    <t>Investeeringuprojekti/objekti nimetus</t>
  </si>
  <si>
    <t>Asukoht (linnaosa ja tänav)</t>
  </si>
  <si>
    <t>Tööde alustamise aasta</t>
  </si>
  <si>
    <t>Tööde lõpetamise aasta</t>
  </si>
  <si>
    <t>Tööde  liigid*</t>
  </si>
  <si>
    <r>
      <t>Investeerimisprojekti maksumus kokku</t>
    </r>
    <r>
      <rPr>
        <sz val="8"/>
        <rFont val="Arial"/>
        <family val="2"/>
        <charset val="186"/>
      </rPr>
      <t xml:space="preserve"> (ilma sisendkäibemaksuta)</t>
    </r>
  </si>
  <si>
    <t>sh  2018. aastal</t>
  </si>
  <si>
    <t>Selgitused</t>
  </si>
  <si>
    <t>(vorm 6 b, rida 10, veerg e)</t>
  </si>
  <si>
    <t>(vorm 6 b, rida 14, veerg e)</t>
  </si>
  <si>
    <t>* Investeeringuprojektid jaotada järgmiselt: uusehitis - E, rekonstrueerimine või renoveerimine - R, soetused - S.  Märkida investeerimisprojekti liigi veergu vastav tähis (kas E, R või S).</t>
  </si>
  <si>
    <t>6.1. Asutuse, kelle bilansis on objekt, käibemaksukohustuse andmed (tuua välja investeeringu puhul kasutatava sisendkäibemaksu proportsiooni alus: kas asutuse üldine proportsioon või investeeringuobjekti oodatavast kasutusest lähtuv proportsioon maksustatava/mittemaksustatava käibe tekitamiseks):</t>
  </si>
  <si>
    <t xml:space="preserve">10. Kas kasutajad on käibemaksukohustuslased </t>
  </si>
  <si>
    <r>
      <t>Maksumus € (</t>
    </r>
    <r>
      <rPr>
        <b/>
        <i/>
        <sz val="10"/>
        <rFont val="Arial"/>
        <family val="2"/>
        <charset val="186"/>
      </rPr>
      <t>sisendkäibemaksuta, s.o käibemaksuta maksumus ja kuludesse kantav käibemaks)</t>
    </r>
    <r>
      <rPr>
        <b/>
        <sz val="10"/>
        <rFont val="Arial"/>
        <family val="2"/>
        <charset val="186"/>
      </rPr>
      <t xml:space="preserve">    </t>
    </r>
  </si>
  <si>
    <t>Kogu-maksumus</t>
  </si>
  <si>
    <r>
      <t xml:space="preserve">11. Investeeringuobjekti </t>
    </r>
    <r>
      <rPr>
        <b/>
        <sz val="10"/>
        <rFont val="Arial"/>
        <family val="2"/>
        <charset val="186"/>
      </rPr>
      <t>maksumus</t>
    </r>
    <r>
      <rPr>
        <sz val="10"/>
        <rFont val="Arial"/>
        <family val="2"/>
        <charset val="186"/>
      </rPr>
      <t>, sh</t>
    </r>
  </si>
  <si>
    <t xml:space="preserve">ilma käibemaksuta  </t>
  </si>
  <si>
    <t xml:space="preserve">kuludesse kantav käibemaks </t>
  </si>
  <si>
    <t>P.s sisendkäibemaks</t>
  </si>
  <si>
    <t>sisendkäibemaksu proportsioon (%)</t>
  </si>
  <si>
    <r>
      <t xml:space="preserve">Investeeringuobjekti </t>
    </r>
    <r>
      <rPr>
        <b/>
        <sz val="10"/>
        <rFont val="Arial"/>
        <family val="2"/>
        <charset val="186"/>
      </rPr>
      <t>maksumuse</t>
    </r>
    <r>
      <rPr>
        <sz val="10"/>
        <rFont val="Arial"/>
        <family val="2"/>
        <charset val="186"/>
      </rPr>
      <t xml:space="preserve"> aluseks olevate tööde maksumused:</t>
    </r>
  </si>
  <si>
    <t>muud kulud (nimetada):</t>
  </si>
  <si>
    <t>x</t>
  </si>
  <si>
    <r>
      <t xml:space="preserve">2. Investeeringuobjekti aadress </t>
    </r>
    <r>
      <rPr>
        <sz val="8"/>
        <rFont val="Arial"/>
        <family val="2"/>
        <charset val="186"/>
      </rPr>
      <t>(linnaosa, tänav)</t>
    </r>
    <r>
      <rPr>
        <sz val="10"/>
        <rFont val="Arial"/>
        <family val="2"/>
        <charset val="186"/>
      </rPr>
      <t>** ja katastritunnus: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</si>
</sst>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_-* #,##0.00\ _k_r_-;\-* #,##0.00\ _k_r_-;_-* \-??\ _k_r_-;_-@_-"/>
    <numFmt numFmtId="166" formatCode="0_ ;\-0\ "/>
    <numFmt numFmtId="167" formatCode="[$-425]General"/>
  </numFmts>
  <fonts count="102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color indexed="8"/>
      <name val="Arial"/>
      <family val="2"/>
      <charset val="186"/>
    </font>
    <font>
      <sz val="10"/>
      <color indexed="9"/>
      <name val="Arial"/>
      <family val="2"/>
      <charset val="186"/>
    </font>
    <font>
      <sz val="10"/>
      <color indexed="20"/>
      <name val="Arial"/>
      <family val="2"/>
      <charset val="186"/>
    </font>
    <font>
      <b/>
      <sz val="10"/>
      <color indexed="52"/>
      <name val="Arial"/>
      <family val="2"/>
      <charset val="186"/>
    </font>
    <font>
      <b/>
      <sz val="10"/>
      <color indexed="9"/>
      <name val="Arial"/>
      <family val="2"/>
      <charset val="186"/>
    </font>
    <font>
      <i/>
      <sz val="10"/>
      <color indexed="23"/>
      <name val="Arial"/>
      <family val="2"/>
      <charset val="186"/>
    </font>
    <font>
      <b/>
      <sz val="15"/>
      <color indexed="56"/>
      <name val="Arial"/>
      <family val="2"/>
      <charset val="186"/>
    </font>
    <font>
      <b/>
      <sz val="13"/>
      <color indexed="56"/>
      <name val="Arial"/>
      <family val="2"/>
      <charset val="186"/>
    </font>
    <font>
      <b/>
      <sz val="11"/>
      <color indexed="56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color indexed="62"/>
      <name val="Arial"/>
      <family val="2"/>
      <charset val="186"/>
    </font>
    <font>
      <sz val="10"/>
      <color indexed="52"/>
      <name val="Arial"/>
      <family val="2"/>
      <charset val="186"/>
    </font>
    <font>
      <sz val="10"/>
      <color indexed="60"/>
      <name val="Arial"/>
      <family val="2"/>
      <charset val="186"/>
    </font>
    <font>
      <sz val="10"/>
      <name val="Arial"/>
      <family val="2"/>
      <charset val="186"/>
    </font>
    <font>
      <b/>
      <sz val="10"/>
      <color indexed="63"/>
      <name val="Arial"/>
      <family val="2"/>
      <charset val="186"/>
    </font>
    <font>
      <b/>
      <sz val="18"/>
      <color indexed="56"/>
      <name val="Cambria"/>
      <family val="2"/>
      <charset val="186"/>
    </font>
    <font>
      <b/>
      <sz val="10"/>
      <color indexed="8"/>
      <name val="Arial"/>
      <family val="2"/>
      <charset val="186"/>
    </font>
    <font>
      <sz val="10"/>
      <color indexed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</font>
    <font>
      <b/>
      <sz val="10"/>
      <name val="Arial"/>
      <family val="2"/>
      <charset val="186"/>
    </font>
    <font>
      <i/>
      <sz val="10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  <charset val="186"/>
    </font>
    <font>
      <b/>
      <i/>
      <sz val="10"/>
      <name val="Arial"/>
      <family val="2"/>
      <charset val="186"/>
    </font>
    <font>
      <b/>
      <u/>
      <sz val="10"/>
      <name val="Arial"/>
      <family val="2"/>
      <charset val="186"/>
    </font>
    <font>
      <b/>
      <sz val="12"/>
      <name val="Arial"/>
      <family val="2"/>
      <charset val="186"/>
    </font>
    <font>
      <u/>
      <sz val="10"/>
      <name val="Arial"/>
      <family val="2"/>
      <charset val="186"/>
    </font>
    <font>
      <i/>
      <sz val="8"/>
      <name val="Arial"/>
      <family val="2"/>
      <charset val="186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Courier"/>
      <family val="3"/>
    </font>
    <font>
      <sz val="12"/>
      <name val="Arial"/>
      <family val="2"/>
      <charset val="186"/>
    </font>
    <font>
      <i/>
      <sz val="9"/>
      <name val="Arial"/>
      <family val="2"/>
      <charset val="186"/>
    </font>
    <font>
      <sz val="8"/>
      <name val="Arial"/>
      <family val="2"/>
    </font>
    <font>
      <sz val="9"/>
      <name val="Arial"/>
      <family val="2"/>
      <charset val="186"/>
    </font>
    <font>
      <b/>
      <sz val="9"/>
      <name val="Arial"/>
      <family val="2"/>
      <charset val="186"/>
    </font>
    <font>
      <sz val="11"/>
      <color indexed="17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Mangal"/>
      <family val="2"/>
    </font>
    <font>
      <u/>
      <sz val="8.5"/>
      <color indexed="12"/>
      <name val="Arial"/>
      <family val="2"/>
      <charset val="186"/>
    </font>
    <font>
      <sz val="10"/>
      <color theme="1"/>
      <name val="Arial"/>
      <family val="2"/>
      <charset val="186"/>
    </font>
    <font>
      <b/>
      <sz val="12"/>
      <color rgb="FF0070C0"/>
      <name val="Arial"/>
      <family val="2"/>
      <charset val="186"/>
    </font>
    <font>
      <sz val="10"/>
      <color rgb="FF0070C0"/>
      <name val="Arial"/>
      <family val="2"/>
      <charset val="186"/>
    </font>
    <font>
      <b/>
      <sz val="10"/>
      <color rgb="FF0070C0"/>
      <name val="Arial"/>
      <family val="2"/>
      <charset val="186"/>
    </font>
    <font>
      <i/>
      <sz val="9"/>
      <color rgb="FF0070C0"/>
      <name val="Arial"/>
      <family val="2"/>
      <charset val="186"/>
    </font>
    <font>
      <i/>
      <sz val="8"/>
      <color rgb="FF0070C0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8"/>
      <color rgb="FFFF0000"/>
      <name val="Times New Roman"/>
      <family val="1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0"/>
      <color theme="1"/>
      <name val="Arial1"/>
      <charset val="186"/>
    </font>
    <font>
      <sz val="10"/>
      <name val="Calibri"/>
      <family val="2"/>
      <charset val="186"/>
    </font>
    <font>
      <sz val="10"/>
      <color indexed="17"/>
      <name val="Arial"/>
      <family val="2"/>
      <charset val="186"/>
    </font>
    <font>
      <u/>
      <sz val="10"/>
      <color theme="0"/>
      <name val="Arial"/>
      <family val="2"/>
      <charset val="186"/>
    </font>
    <font>
      <sz val="10"/>
      <name val="Arial"/>
      <family val="2"/>
      <charset val="186"/>
    </font>
    <font>
      <sz val="8"/>
      <color rgb="FFFF0000"/>
      <name val="Times New Roman"/>
      <family val="1"/>
      <charset val="186"/>
    </font>
    <font>
      <sz val="10"/>
      <color rgb="FFFF0000"/>
      <name val="Arial"/>
      <family val="2"/>
      <charset val="186"/>
    </font>
    <font>
      <b/>
      <sz val="10"/>
      <color rgb="FF0070C0"/>
      <name val="Times New Roman"/>
      <family val="1"/>
      <charset val="186"/>
    </font>
    <font>
      <i/>
      <sz val="10"/>
      <color rgb="FF0070C0"/>
      <name val="Arial"/>
      <family val="2"/>
      <charset val="186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  <charset val="186"/>
    </font>
    <font>
      <sz val="12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color theme="0"/>
      <name val="Arial"/>
      <family val="2"/>
      <charset val="186"/>
    </font>
    <font>
      <sz val="10"/>
      <name val="Helv"/>
    </font>
    <font>
      <sz val="9"/>
      <name val="Arial"/>
      <family val="2"/>
    </font>
    <font>
      <b/>
      <sz val="8"/>
      <color indexed="81"/>
      <name val="Tahoma"/>
      <family val="2"/>
      <charset val="186"/>
    </font>
    <font>
      <sz val="8"/>
      <color indexed="81"/>
      <name val="Tahoma"/>
      <family val="2"/>
      <charset val="186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1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44" fillId="0" borderId="0"/>
    <xf numFmtId="0" fontId="45" fillId="0" borderId="0"/>
    <xf numFmtId="0" fontId="45" fillId="0" borderId="0"/>
    <xf numFmtId="0" fontId="25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/>
    <xf numFmtId="0" fontId="50" fillId="4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9" fontId="11" fillId="0" borderId="0" applyFont="0" applyFill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11" fillId="0" borderId="0"/>
    <xf numFmtId="0" fontId="11" fillId="0" borderId="0"/>
    <xf numFmtId="0" fontId="11" fillId="23" borderId="7" applyNumberFormat="0" applyFont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55" fillId="3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67" fillId="0" borderId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0" fillId="4" borderId="0" applyNumberFormat="0" applyBorder="0" applyAlignment="0" applyProtection="0"/>
    <xf numFmtId="0" fontId="50" fillId="24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2" fillId="7" borderId="1" applyNumberFormat="0" applyAlignment="0" applyProtection="0"/>
    <xf numFmtId="0" fontId="63" fillId="0" borderId="6" applyNumberFormat="0" applyFill="0" applyAlignment="0" applyProtection="0"/>
    <xf numFmtId="0" fontId="64" fillId="22" borderId="0" applyNumberFormat="0" applyBorder="0" applyAlignment="0" applyProtection="0"/>
    <xf numFmtId="0" fontId="11" fillId="0" borderId="0"/>
    <xf numFmtId="0" fontId="11" fillId="0" borderId="0"/>
    <xf numFmtId="0" fontId="52" fillId="0" borderId="0"/>
    <xf numFmtId="0" fontId="52" fillId="0" borderId="0"/>
    <xf numFmtId="0" fontId="11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42" fillId="0" borderId="0"/>
    <xf numFmtId="0" fontId="52" fillId="0" borderId="0"/>
    <xf numFmtId="0" fontId="52" fillId="0" borderId="0"/>
    <xf numFmtId="0" fontId="52" fillId="0" borderId="0"/>
    <xf numFmtId="0" fontId="11" fillId="0" borderId="0"/>
    <xf numFmtId="0" fontId="53" fillId="23" borderId="7" applyNumberFormat="0" applyFont="0" applyAlignment="0" applyProtection="0"/>
    <xf numFmtId="0" fontId="65" fillId="20" borderId="8" applyNumberFormat="0" applyAlignment="0" applyProtection="0"/>
    <xf numFmtId="9" fontId="11" fillId="0" borderId="0" applyFont="0" applyFill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27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66" fillId="0" borderId="0" applyNumberFormat="0" applyFill="0" applyBorder="0" applyAlignment="0" applyProtection="0"/>
    <xf numFmtId="0" fontId="11" fillId="23" borderId="7" applyNumberFormat="0" applyFont="0" applyAlignment="0" applyProtection="0"/>
    <xf numFmtId="0" fontId="52" fillId="0" borderId="0"/>
    <xf numFmtId="0" fontId="10" fillId="0" borderId="0"/>
    <xf numFmtId="0" fontId="11" fillId="0" borderId="0"/>
    <xf numFmtId="0" fontId="11" fillId="0" borderId="0"/>
    <xf numFmtId="0" fontId="9" fillId="0" borderId="0"/>
    <xf numFmtId="0" fontId="45" fillId="0" borderId="0"/>
    <xf numFmtId="0" fontId="50" fillId="4" borderId="0" applyNumberFormat="0" applyBorder="0" applyAlignment="0" applyProtection="0"/>
    <xf numFmtId="0" fontId="11" fillId="0" borderId="0"/>
    <xf numFmtId="0" fontId="11" fillId="0" borderId="0"/>
    <xf numFmtId="0" fontId="51" fillId="14" borderId="0" applyNumberFormat="0" applyBorder="0" applyAlignment="0" applyProtection="0"/>
    <xf numFmtId="0" fontId="51" fillId="19" borderId="0" applyNumberFormat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23" borderId="7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167" fontId="81" fillId="0" borderId="0"/>
    <xf numFmtId="0" fontId="66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9" fontId="11" fillId="0" borderId="0" applyFont="0" applyFill="0" applyBorder="0" applyAlignment="0" applyProtection="0"/>
    <xf numFmtId="0" fontId="83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0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9" fontId="85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45" fillId="0" borderId="0"/>
    <xf numFmtId="0" fontId="11" fillId="0" borderId="0"/>
    <xf numFmtId="0" fontId="42" fillId="0" borderId="0"/>
    <xf numFmtId="0" fontId="2" fillId="0" borderId="0"/>
    <xf numFmtId="0" fontId="98" fillId="0" borderId="0"/>
    <xf numFmtId="0" fontId="1" fillId="0" borderId="0"/>
    <xf numFmtId="0" fontId="11" fillId="0" borderId="0"/>
  </cellStyleXfs>
  <cellXfs count="312">
    <xf numFmtId="0" fontId="0" fillId="0" borderId="0" xfId="0"/>
    <xf numFmtId="0" fontId="32" fillId="0" borderId="0" xfId="0" applyFont="1" applyFill="1"/>
    <xf numFmtId="0" fontId="11" fillId="0" borderId="0" xfId="0" applyFont="1" applyFill="1" applyBorder="1" applyAlignment="1">
      <alignment horizontal="left" vertical="top"/>
    </xf>
    <xf numFmtId="0" fontId="11" fillId="0" borderId="0" xfId="0" applyFont="1" applyFill="1"/>
    <xf numFmtId="0" fontId="11" fillId="0" borderId="0" xfId="0" applyFont="1" applyFill="1" applyAlignment="1">
      <alignment horizontal="left" indent="2"/>
    </xf>
    <xf numFmtId="0" fontId="11" fillId="0" borderId="0" xfId="0" applyFont="1" applyFill="1" applyBorder="1" applyAlignment="1">
      <alignment horizontal="left" indent="2"/>
    </xf>
    <xf numFmtId="3" fontId="11" fillId="0" borderId="0" xfId="0" applyNumberFormat="1" applyFont="1" applyFill="1" applyAlignment="1"/>
    <xf numFmtId="3" fontId="32" fillId="0" borderId="0" xfId="0" applyNumberFormat="1" applyFont="1" applyFill="1" applyAlignment="1"/>
    <xf numFmtId="0" fontId="11" fillId="0" borderId="0" xfId="0" applyFont="1"/>
    <xf numFmtId="0" fontId="35" fillId="0" borderId="0" xfId="0" applyFont="1" applyFill="1" applyBorder="1"/>
    <xf numFmtId="0" fontId="11" fillId="0" borderId="0" xfId="0" applyFont="1" applyFill="1" applyBorder="1"/>
    <xf numFmtId="164" fontId="35" fillId="0" borderId="0" xfId="34" applyNumberFormat="1" applyFont="1" applyFill="1" applyBorder="1" applyAlignment="1">
      <alignment horizontal="left" wrapText="1"/>
    </xf>
    <xf numFmtId="0" fontId="46" fillId="0" borderId="0" xfId="0" applyFont="1" applyFill="1" applyBorder="1"/>
    <xf numFmtId="3" fontId="11" fillId="0" borderId="0" xfId="0" applyNumberFormat="1" applyFont="1"/>
    <xf numFmtId="0" fontId="0" fillId="0" borderId="0" xfId="0" applyBorder="1"/>
    <xf numFmtId="3" fontId="11" fillId="0" borderId="0" xfId="0" applyNumberFormat="1" applyFont="1" applyFill="1"/>
    <xf numFmtId="0" fontId="11" fillId="0" borderId="0" xfId="0" applyFont="1" applyAlignment="1">
      <alignment horizontal="right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>
      <alignment horizontal="left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4"/>
    </xf>
    <xf numFmtId="0" fontId="11" fillId="0" borderId="0" xfId="0" applyFont="1" applyAlignment="1">
      <alignment horizontal="left" wrapText="1"/>
    </xf>
    <xf numFmtId="3" fontId="69" fillId="0" borderId="0" xfId="0" applyNumberFormat="1" applyFont="1"/>
    <xf numFmtId="0" fontId="71" fillId="0" borderId="0" xfId="0" applyNumberFormat="1" applyFont="1" applyFill="1" applyAlignment="1">
      <alignment horizontal="left" vertical="top"/>
    </xf>
    <xf numFmtId="0" fontId="72" fillId="0" borderId="0" xfId="34" applyNumberFormat="1" applyFont="1" applyFill="1" applyBorder="1" applyAlignment="1" applyProtection="1">
      <alignment horizontal="left" vertical="top"/>
    </xf>
    <xf numFmtId="0" fontId="71" fillId="0" borderId="0" xfId="0" applyFont="1" applyFill="1"/>
    <xf numFmtId="0" fontId="74" fillId="0" borderId="0" xfId="36" quotePrefix="1" applyNumberFormat="1" applyFont="1" applyFill="1" applyBorder="1" applyAlignment="1">
      <alignment horizontal="left" vertical="top" wrapText="1" indent="1"/>
    </xf>
    <xf numFmtId="0" fontId="46" fillId="0" borderId="0" xfId="34" applyNumberFormat="1" applyFont="1" applyFill="1" applyBorder="1" applyAlignment="1" applyProtection="1">
      <alignment horizontal="left" vertical="top" indent="1"/>
    </xf>
    <xf numFmtId="0" fontId="38" fillId="0" borderId="0" xfId="34" applyNumberFormat="1" applyFont="1" applyFill="1" applyBorder="1" applyAlignment="1" applyProtection="1">
      <alignment horizontal="left" vertical="top"/>
    </xf>
    <xf numFmtId="0" fontId="32" fillId="0" borderId="0" xfId="34" applyNumberFormat="1" applyFont="1" applyFill="1" applyBorder="1" applyAlignment="1" applyProtection="1">
      <alignment horizontal="left" vertical="top"/>
    </xf>
    <xf numFmtId="0" fontId="33" fillId="0" borderId="0" xfId="34" applyNumberFormat="1" applyFont="1" applyFill="1" applyBorder="1" applyAlignment="1" applyProtection="1">
      <alignment horizontal="left" vertical="top" indent="1"/>
    </xf>
    <xf numFmtId="0" fontId="32" fillId="0" borderId="0" xfId="34" applyNumberFormat="1" applyFont="1" applyFill="1" applyBorder="1" applyAlignment="1">
      <alignment horizontal="left" vertical="top"/>
    </xf>
    <xf numFmtId="0" fontId="11" fillId="0" borderId="0" xfId="0" applyNumberFormat="1" applyFont="1" applyFill="1" applyAlignment="1">
      <alignment horizontal="left" vertical="top"/>
    </xf>
    <xf numFmtId="0" fontId="39" fillId="0" borderId="0" xfId="34" applyNumberFormat="1" applyFont="1" applyFill="1" applyBorder="1" applyAlignment="1" applyProtection="1">
      <alignment horizontal="left" vertical="top" wrapText="1"/>
    </xf>
    <xf numFmtId="3" fontId="38" fillId="0" borderId="0" xfId="34" applyNumberFormat="1" applyFont="1" applyFill="1" applyBorder="1" applyAlignment="1" applyProtection="1">
      <alignment vertical="top"/>
    </xf>
    <xf numFmtId="3" fontId="72" fillId="0" borderId="0" xfId="34" applyNumberFormat="1" applyFont="1" applyFill="1" applyBorder="1" applyAlignment="1" applyProtection="1">
      <alignment vertical="top"/>
    </xf>
    <xf numFmtId="3" fontId="71" fillId="0" borderId="0" xfId="0" applyNumberFormat="1" applyFont="1" applyFill="1" applyAlignment="1">
      <alignment vertical="top"/>
    </xf>
    <xf numFmtId="3" fontId="74" fillId="0" borderId="0" xfId="36" quotePrefix="1" applyNumberFormat="1" applyFont="1" applyFill="1" applyBorder="1" applyAlignment="1">
      <alignment vertical="top" wrapText="1"/>
    </xf>
    <xf numFmtId="0" fontId="11" fillId="0" borderId="0" xfId="0" applyFont="1" applyFill="1" applyAlignment="1">
      <alignment horizontal="right"/>
    </xf>
    <xf numFmtId="0" fontId="40" fillId="0" borderId="0" xfId="0" applyFont="1" applyFill="1"/>
    <xf numFmtId="3" fontId="40" fillId="0" borderId="0" xfId="0" applyNumberFormat="1" applyFont="1" applyFill="1" applyAlignment="1">
      <alignment horizontal="right" vertical="top"/>
    </xf>
    <xf numFmtId="0" fontId="40" fillId="27" borderId="0" xfId="34" applyFont="1" applyFill="1" applyBorder="1" applyAlignment="1" applyProtection="1">
      <alignment horizontal="right" vertical="top"/>
    </xf>
    <xf numFmtId="0" fontId="11" fillId="0" borderId="0" xfId="150" applyFont="1" applyAlignment="1">
      <alignment horizontal="left"/>
    </xf>
    <xf numFmtId="0" fontId="0" fillId="0" borderId="0" xfId="0"/>
    <xf numFmtId="0" fontId="11" fillId="0" borderId="0" xfId="0" applyFont="1" applyFill="1"/>
    <xf numFmtId="3" fontId="11" fillId="0" borderId="0" xfId="0" applyNumberFormat="1" applyFont="1" applyFill="1" applyAlignment="1">
      <alignment vertical="top"/>
    </xf>
    <xf numFmtId="3" fontId="32" fillId="0" borderId="0" xfId="34" applyNumberFormat="1" applyFont="1" applyFill="1" applyBorder="1" applyAlignment="1" applyProtection="1">
      <alignment vertical="top"/>
    </xf>
    <xf numFmtId="3" fontId="33" fillId="0" borderId="0" xfId="34" applyNumberFormat="1" applyFont="1" applyFill="1" applyBorder="1" applyAlignment="1" applyProtection="1">
      <alignment vertical="top"/>
    </xf>
    <xf numFmtId="3" fontId="32" fillId="0" borderId="0" xfId="34" applyNumberFormat="1" applyFont="1" applyFill="1" applyBorder="1" applyAlignment="1">
      <alignment vertical="top"/>
    </xf>
    <xf numFmtId="3" fontId="46" fillId="0" borderId="0" xfId="34" applyNumberFormat="1" applyFont="1" applyFill="1" applyBorder="1" applyAlignment="1" applyProtection="1">
      <alignment vertical="top"/>
    </xf>
    <xf numFmtId="3" fontId="73" fillId="0" borderId="0" xfId="34" applyNumberFormat="1" applyFont="1" applyFill="1" applyBorder="1" applyAlignment="1" applyProtection="1">
      <alignment vertical="top"/>
    </xf>
    <xf numFmtId="3" fontId="11" fillId="0" borderId="0" xfId="34" applyNumberFormat="1" applyFont="1" applyFill="1" applyBorder="1" applyAlignment="1" applyProtection="1">
      <alignment vertical="top" wrapText="1"/>
    </xf>
    <xf numFmtId="9" fontId="11" fillId="0" borderId="0" xfId="371" applyFont="1" applyFill="1" applyAlignment="1">
      <alignment vertical="top"/>
    </xf>
    <xf numFmtId="44" fontId="76" fillId="0" borderId="14" xfId="86" applyFont="1" applyFill="1" applyBorder="1" applyAlignment="1">
      <alignment horizontal="right" vertical="top" wrapText="1"/>
    </xf>
    <xf numFmtId="44" fontId="76" fillId="0" borderId="19" xfId="86" applyFont="1" applyFill="1" applyBorder="1" applyAlignment="1">
      <alignment horizontal="right" vertical="top" wrapText="1"/>
    </xf>
    <xf numFmtId="44" fontId="76" fillId="0" borderId="18" xfId="86" applyFont="1" applyFill="1" applyBorder="1" applyAlignment="1">
      <alignment horizontal="right" vertical="top" wrapText="1"/>
    </xf>
    <xf numFmtId="44" fontId="76" fillId="0" borderId="13" xfId="86" applyFont="1" applyFill="1" applyBorder="1" applyAlignment="1">
      <alignment horizontal="right" vertical="top" wrapText="1"/>
    </xf>
    <xf numFmtId="44" fontId="76" fillId="28" borderId="17" xfId="86" applyFont="1" applyFill="1" applyBorder="1" applyAlignment="1">
      <alignment horizontal="center" vertical="top" wrapText="1"/>
    </xf>
    <xf numFmtId="44" fontId="76" fillId="0" borderId="13" xfId="86" applyFont="1" applyFill="1" applyBorder="1" applyAlignment="1">
      <alignment horizontal="center" vertical="top" wrapText="1"/>
    </xf>
    <xf numFmtId="0" fontId="76" fillId="0" borderId="0" xfId="0" applyFont="1" applyFill="1" applyAlignment="1">
      <alignment horizontal="center" vertical="top" wrapText="1"/>
    </xf>
    <xf numFmtId="0" fontId="78" fillId="0" borderId="0" xfId="0" applyFont="1" applyFill="1" applyAlignment="1">
      <alignment horizontal="center" vertical="top" wrapText="1"/>
    </xf>
    <xf numFmtId="9" fontId="32" fillId="0" borderId="0" xfId="371" applyFont="1" applyFill="1" applyBorder="1" applyAlignment="1" applyProtection="1">
      <alignment vertical="top"/>
    </xf>
    <xf numFmtId="9" fontId="33" fillId="0" borderId="0" xfId="371" applyFont="1" applyFill="1" applyBorder="1" applyAlignment="1" applyProtection="1">
      <alignment vertical="top"/>
    </xf>
    <xf numFmtId="9" fontId="32" fillId="0" borderId="0" xfId="371" applyFont="1" applyFill="1" applyBorder="1" applyAlignment="1">
      <alignment vertical="top"/>
    </xf>
    <xf numFmtId="9" fontId="46" fillId="0" borderId="0" xfId="371" applyFont="1" applyFill="1" applyBorder="1" applyAlignment="1" applyProtection="1">
      <alignment vertical="top"/>
    </xf>
    <xf numFmtId="9" fontId="11" fillId="0" borderId="0" xfId="371" applyFont="1" applyFill="1" applyBorder="1" applyAlignment="1" applyProtection="1">
      <alignment vertical="top" wrapText="1"/>
    </xf>
    <xf numFmtId="9" fontId="38" fillId="0" borderId="0" xfId="371" applyFont="1" applyFill="1" applyBorder="1" applyAlignment="1" applyProtection="1">
      <alignment vertical="top"/>
    </xf>
    <xf numFmtId="9" fontId="72" fillId="0" borderId="0" xfId="371" applyFont="1" applyFill="1" applyBorder="1" applyAlignment="1" applyProtection="1">
      <alignment vertical="top"/>
    </xf>
    <xf numFmtId="9" fontId="71" fillId="0" borderId="0" xfId="371" applyFont="1" applyFill="1" applyAlignment="1">
      <alignment vertical="top"/>
    </xf>
    <xf numFmtId="3" fontId="40" fillId="27" borderId="0" xfId="34" applyNumberFormat="1" applyFont="1" applyFill="1" applyBorder="1" applyAlignment="1" applyProtection="1">
      <alignment vertical="top"/>
    </xf>
    <xf numFmtId="0" fontId="88" fillId="0" borderId="0" xfId="0" applyFont="1" applyFill="1" applyAlignment="1">
      <alignment horizontal="center" vertical="top" wrapText="1"/>
    </xf>
    <xf numFmtId="3" fontId="70" fillId="0" borderId="0" xfId="34" applyNumberFormat="1" applyFont="1" applyFill="1" applyBorder="1" applyAlignment="1" applyProtection="1">
      <alignment vertical="top"/>
    </xf>
    <xf numFmtId="3" fontId="89" fillId="0" borderId="0" xfId="34" applyNumberFormat="1" applyFont="1" applyFill="1" applyBorder="1" applyAlignment="1" applyProtection="1">
      <alignment vertical="top"/>
    </xf>
    <xf numFmtId="3" fontId="72" fillId="0" borderId="0" xfId="34" applyNumberFormat="1" applyFont="1" applyFill="1" applyBorder="1" applyAlignment="1">
      <alignment vertical="top"/>
    </xf>
    <xf numFmtId="3" fontId="74" fillId="27" borderId="0" xfId="34" applyNumberFormat="1" applyFont="1" applyFill="1" applyBorder="1" applyAlignment="1" applyProtection="1">
      <alignment vertical="top"/>
    </xf>
    <xf numFmtId="3" fontId="71" fillId="0" borderId="0" xfId="34" applyNumberFormat="1" applyFont="1" applyFill="1" applyBorder="1" applyAlignment="1" applyProtection="1">
      <alignment vertical="top" wrapText="1"/>
    </xf>
    <xf numFmtId="0" fontId="31" fillId="0" borderId="0" xfId="35" applyFont="1" applyAlignment="1">
      <alignment horizontal="left" wrapText="1"/>
    </xf>
    <xf numFmtId="0" fontId="11" fillId="0" borderId="0" xfId="150" applyFont="1" applyFill="1"/>
    <xf numFmtId="0" fontId="11" fillId="0" borderId="0" xfId="153" applyAlignment="1">
      <alignment wrapText="1"/>
    </xf>
    <xf numFmtId="0" fontId="41" fillId="0" borderId="0" xfId="35" applyFont="1" applyFill="1" applyAlignment="1"/>
    <xf numFmtId="0" fontId="11" fillId="0" borderId="0" xfId="35" applyFont="1" applyFill="1"/>
    <xf numFmtId="0" fontId="42" fillId="0" borderId="0" xfId="35" applyFont="1" applyBorder="1" applyAlignment="1">
      <alignment horizontal="right"/>
    </xf>
    <xf numFmtId="0" fontId="37" fillId="0" borderId="13" xfId="153" applyFont="1" applyBorder="1" applyAlignment="1">
      <alignment vertical="top"/>
    </xf>
    <xf numFmtId="0" fontId="32" fillId="0" borderId="13" xfId="153" applyFont="1" applyBorder="1" applyAlignment="1">
      <alignment horizontal="center" vertical="top" wrapText="1"/>
    </xf>
    <xf numFmtId="0" fontId="11" fillId="0" borderId="13" xfId="153" applyFont="1" applyBorder="1"/>
    <xf numFmtId="3" fontId="11" fillId="0" borderId="13" xfId="150" applyNumberFormat="1" applyFont="1" applyBorder="1" applyAlignment="1">
      <alignment horizontal="right" vertical="top" wrapText="1"/>
    </xf>
    <xf numFmtId="0" fontId="11" fillId="0" borderId="13" xfId="153" applyBorder="1"/>
    <xf numFmtId="0" fontId="11" fillId="0" borderId="13" xfId="153" applyBorder="1" applyAlignment="1">
      <alignment horizontal="left" wrapText="1" indent="2"/>
    </xf>
    <xf numFmtId="0" fontId="11" fillId="0" borderId="13" xfId="153" applyBorder="1" applyAlignment="1">
      <alignment horizontal="left" wrapText="1" indent="4"/>
    </xf>
    <xf numFmtId="0" fontId="11" fillId="0" borderId="13" xfId="153" applyBorder="1" applyAlignment="1">
      <alignment horizontal="left" indent="4"/>
    </xf>
    <xf numFmtId="0" fontId="11" fillId="0" borderId="13" xfId="153" applyBorder="1" applyAlignment="1">
      <alignment horizontal="left" indent="1"/>
    </xf>
    <xf numFmtId="0" fontId="11" fillId="0" borderId="0" xfId="153" applyFont="1" applyBorder="1"/>
    <xf numFmtId="0" fontId="32" fillId="0" borderId="0" xfId="150" applyFont="1" applyBorder="1" applyAlignment="1">
      <alignment horizontal="center" vertical="top" wrapText="1"/>
    </xf>
    <xf numFmtId="0" fontId="32" fillId="0" borderId="0" xfId="35" applyFont="1" applyBorder="1" applyAlignment="1">
      <alignment horizontal="left"/>
    </xf>
    <xf numFmtId="0" fontId="11" fillId="0" borderId="0" xfId="150" applyFont="1" applyBorder="1"/>
    <xf numFmtId="0" fontId="11" fillId="0" borderId="0" xfId="150" applyFont="1"/>
    <xf numFmtId="0" fontId="30" fillId="0" borderId="0" xfId="150" applyFont="1" applyAlignment="1">
      <alignment vertical="top" wrapText="1"/>
    </xf>
    <xf numFmtId="0" fontId="11" fillId="0" borderId="0" xfId="153"/>
    <xf numFmtId="0" fontId="11" fillId="0" borderId="0" xfId="153" applyFill="1"/>
    <xf numFmtId="0" fontId="11" fillId="0" borderId="0" xfId="35" applyFont="1"/>
    <xf numFmtId="0" fontId="41" fillId="0" borderId="0" xfId="35" applyFont="1" applyAlignment="1">
      <alignment horizontal="left" wrapText="1"/>
    </xf>
    <xf numFmtId="0" fontId="41" fillId="0" borderId="0" xfId="35" applyFont="1" applyFill="1" applyAlignment="1">
      <alignment horizontal="center"/>
    </xf>
    <xf numFmtId="0" fontId="41" fillId="0" borderId="0" xfId="0" applyFont="1" applyAlignment="1">
      <alignment horizontal="right"/>
    </xf>
    <xf numFmtId="14" fontId="32" fillId="0" borderId="0" xfId="0" applyNumberFormat="1" applyFont="1" applyFill="1" applyBorder="1" applyAlignment="1">
      <alignment horizontal="left"/>
    </xf>
    <xf numFmtId="0" fontId="11" fillId="0" borderId="0" xfId="0" applyFont="1" applyFill="1" applyBorder="1" applyAlignment="1">
      <alignment horizontal="right"/>
    </xf>
    <xf numFmtId="3" fontId="41" fillId="0" borderId="0" xfId="0" applyNumberFormat="1" applyFont="1" applyFill="1" applyBorder="1"/>
    <xf numFmtId="9" fontId="41" fillId="0" borderId="0" xfId="45" applyFont="1" applyFill="1" applyBorder="1"/>
    <xf numFmtId="3" fontId="0" fillId="0" borderId="0" xfId="0" applyNumberFormat="1" applyBorder="1"/>
    <xf numFmtId="0" fontId="41" fillId="0" borderId="0" xfId="147" applyFont="1" applyFill="1" applyBorder="1"/>
    <xf numFmtId="3" fontId="32" fillId="0" borderId="0" xfId="147" applyNumberFormat="1" applyFont="1" applyBorder="1"/>
    <xf numFmtId="3" fontId="11" fillId="0" borderId="0" xfId="147" applyNumberFormat="1" applyBorder="1"/>
    <xf numFmtId="2" fontId="33" fillId="0" borderId="0" xfId="147" applyNumberFormat="1" applyFont="1" applyFill="1" applyBorder="1" applyAlignment="1">
      <alignment horizontal="left" indent="2"/>
    </xf>
    <xf numFmtId="3" fontId="33" fillId="0" borderId="0" xfId="147" applyNumberFormat="1" applyFont="1" applyFill="1" applyBorder="1"/>
    <xf numFmtId="0" fontId="11" fillId="0" borderId="0" xfId="147" applyFill="1" applyBorder="1"/>
    <xf numFmtId="0" fontId="11" fillId="0" borderId="0" xfId="147" applyBorder="1"/>
    <xf numFmtId="0" fontId="42" fillId="0" borderId="0" xfId="147" applyFont="1" applyFill="1" applyBorder="1"/>
    <xf numFmtId="2" fontId="43" fillId="0" borderId="0" xfId="147" applyNumberFormat="1" applyFont="1" applyFill="1" applyBorder="1" applyAlignment="1">
      <alignment horizontal="left" indent="2"/>
    </xf>
    <xf numFmtId="0" fontId="43" fillId="0" borderId="0" xfId="147" applyFont="1" applyFill="1" applyBorder="1" applyAlignment="1">
      <alignment horizontal="left" indent="2"/>
    </xf>
    <xf numFmtId="3" fontId="32" fillId="0" borderId="0" xfId="147" applyNumberFormat="1" applyFont="1" applyFill="1" applyBorder="1"/>
    <xf numFmtId="3" fontId="11" fillId="0" borderId="0" xfId="147" applyNumberFormat="1" applyFill="1" applyBorder="1"/>
    <xf numFmtId="9" fontId="11" fillId="0" borderId="0" xfId="371" applyFont="1" applyFill="1" applyBorder="1"/>
    <xf numFmtId="9" fontId="33" fillId="0" borderId="0" xfId="371" applyFont="1" applyFill="1" applyBorder="1"/>
    <xf numFmtId="9" fontId="32" fillId="0" borderId="0" xfId="371" applyFont="1" applyFill="1" applyBorder="1"/>
    <xf numFmtId="164" fontId="32" fillId="0" borderId="0" xfId="34" applyNumberFormat="1" applyFont="1" applyFill="1" applyBorder="1" applyAlignment="1">
      <alignment horizontal="left" wrapText="1"/>
    </xf>
    <xf numFmtId="0" fontId="71" fillId="0" borderId="0" xfId="0" applyFont="1" applyBorder="1"/>
    <xf numFmtId="0" fontId="71" fillId="0" borderId="0" xfId="0" applyFont="1" applyBorder="1" applyAlignment="1">
      <alignment horizontal="right"/>
    </xf>
    <xf numFmtId="3" fontId="72" fillId="0" borderId="0" xfId="147" applyNumberFormat="1" applyFont="1" applyBorder="1"/>
    <xf numFmtId="3" fontId="71" fillId="0" borderId="0" xfId="147" applyNumberFormat="1" applyFont="1" applyBorder="1"/>
    <xf numFmtId="3" fontId="11" fillId="0" borderId="0" xfId="147" applyNumberFormat="1" applyFont="1" applyBorder="1"/>
    <xf numFmtId="44" fontId="76" fillId="0" borderId="11" xfId="86" applyFont="1" applyFill="1" applyBorder="1" applyAlignment="1">
      <alignment horizontal="right" vertical="top" wrapText="1"/>
    </xf>
    <xf numFmtId="44" fontId="76" fillId="0" borderId="0" xfId="86" applyFont="1" applyFill="1" applyBorder="1" applyAlignment="1">
      <alignment horizontal="right" vertical="top" wrapText="1"/>
    </xf>
    <xf numFmtId="0" fontId="11" fillId="0" borderId="0" xfId="42"/>
    <xf numFmtId="9" fontId="40" fillId="27" borderId="0" xfId="371" applyFont="1" applyFill="1" applyBorder="1" applyAlignment="1" applyProtection="1">
      <alignment vertical="top"/>
    </xf>
    <xf numFmtId="9" fontId="74" fillId="0" borderId="0" xfId="371" quotePrefix="1" applyFont="1" applyFill="1" applyBorder="1" applyAlignment="1">
      <alignment vertical="top" wrapText="1"/>
    </xf>
    <xf numFmtId="0" fontId="31" fillId="0" borderId="0" xfId="42" applyFont="1" applyAlignment="1">
      <alignment horizontal="left"/>
    </xf>
    <xf numFmtId="0" fontId="41" fillId="0" borderId="0" xfId="42" applyFont="1" applyAlignment="1">
      <alignment horizontal="left"/>
    </xf>
    <xf numFmtId="0" fontId="42" fillId="0" borderId="0" xfId="42" applyFont="1"/>
    <xf numFmtId="0" fontId="11" fillId="0" borderId="0" xfId="42" applyAlignment="1">
      <alignment horizontal="right"/>
    </xf>
    <xf numFmtId="0" fontId="41" fillId="0" borderId="0" xfId="42" applyFont="1" applyAlignment="1">
      <alignment horizontal="right"/>
    </xf>
    <xf numFmtId="0" fontId="42" fillId="0" borderId="0" xfId="42" applyFont="1" applyAlignment="1"/>
    <xf numFmtId="0" fontId="90" fillId="0" borderId="0" xfId="42" applyFont="1" applyAlignment="1"/>
    <xf numFmtId="0" fontId="41" fillId="0" borderId="0" xfId="42" applyFont="1" applyAlignment="1"/>
    <xf numFmtId="0" fontId="42" fillId="0" borderId="0" xfId="42" applyFont="1" applyBorder="1"/>
    <xf numFmtId="0" fontId="42" fillId="0" borderId="0" xfId="42" applyFont="1" applyBorder="1" applyAlignment="1"/>
    <xf numFmtId="0" fontId="41" fillId="0" borderId="0" xfId="42" applyFont="1" applyBorder="1" applyAlignment="1">
      <alignment horizontal="right"/>
    </xf>
    <xf numFmtId="0" fontId="11" fillId="0" borderId="0" xfId="42" applyBorder="1" applyAlignment="1">
      <alignment horizontal="right"/>
    </xf>
    <xf numFmtId="0" fontId="91" fillId="0" borderId="20" xfId="42" applyFont="1" applyBorder="1" applyAlignment="1">
      <alignment horizontal="center" vertical="top" wrapText="1"/>
    </xf>
    <xf numFmtId="0" fontId="91" fillId="0" borderId="21" xfId="42" applyFont="1" applyBorder="1" applyAlignment="1">
      <alignment horizontal="center" vertical="top" wrapText="1"/>
    </xf>
    <xf numFmtId="0" fontId="91" fillId="0" borderId="22" xfId="42" applyFont="1" applyBorder="1" applyAlignment="1">
      <alignment horizontal="center" vertical="top" wrapText="1"/>
    </xf>
    <xf numFmtId="0" fontId="92" fillId="0" borderId="23" xfId="42" applyFont="1" applyBorder="1" applyAlignment="1">
      <alignment horizontal="center" vertical="top" wrapText="1"/>
    </xf>
    <xf numFmtId="0" fontId="93" fillId="0" borderId="26" xfId="42" applyFont="1" applyBorder="1" applyAlignment="1">
      <alignment horizontal="center" wrapText="1"/>
    </xf>
    <xf numFmtId="0" fontId="47" fillId="0" borderId="0" xfId="42" applyFont="1"/>
    <xf numFmtId="0" fontId="47" fillId="0" borderId="27" xfId="42" applyFont="1" applyBorder="1" applyAlignment="1"/>
    <xf numFmtId="0" fontId="47" fillId="0" borderId="28" xfId="42" applyFont="1" applyBorder="1" applyAlignment="1">
      <alignment wrapText="1"/>
    </xf>
    <xf numFmtId="0" fontId="47" fillId="0" borderId="28" xfId="42" applyFont="1" applyBorder="1" applyAlignment="1">
      <alignment horizontal="center" vertical="top" wrapText="1"/>
    </xf>
    <xf numFmtId="0" fontId="47" fillId="0" borderId="28" xfId="42" applyFont="1" applyBorder="1" applyAlignment="1"/>
    <xf numFmtId="0" fontId="47" fillId="0" borderId="29" xfId="42" applyFont="1" applyBorder="1" applyAlignment="1">
      <alignment vertical="top"/>
    </xf>
    <xf numFmtId="0" fontId="92" fillId="0" borderId="28" xfId="42" applyFont="1" applyBorder="1" applyAlignment="1">
      <alignment horizontal="center" vertical="top"/>
    </xf>
    <xf numFmtId="0" fontId="91" fillId="0" borderId="30" xfId="42" applyFont="1" applyBorder="1" applyAlignment="1">
      <alignment horizontal="center" vertical="top" wrapText="1"/>
    </xf>
    <xf numFmtId="0" fontId="91" fillId="0" borderId="29" xfId="42" applyFont="1" applyBorder="1" applyAlignment="1">
      <alignment horizontal="center" vertical="top" wrapText="1"/>
    </xf>
    <xf numFmtId="0" fontId="91" fillId="0" borderId="31" xfId="42" applyFont="1" applyBorder="1" applyAlignment="1">
      <alignment horizontal="center" vertical="top" wrapText="1"/>
    </xf>
    <xf numFmtId="0" fontId="92" fillId="0" borderId="31" xfId="42" applyFont="1" applyBorder="1" applyAlignment="1">
      <alignment horizontal="center" vertical="top"/>
    </xf>
    <xf numFmtId="0" fontId="92" fillId="0" borderId="32" xfId="42" applyFont="1" applyBorder="1" applyAlignment="1">
      <alignment horizontal="center" vertical="top"/>
    </xf>
    <xf numFmtId="0" fontId="92" fillId="0" borderId="32" xfId="42" applyFont="1" applyBorder="1" applyAlignment="1">
      <alignment horizontal="center" vertical="top" wrapText="1"/>
    </xf>
    <xf numFmtId="0" fontId="91" fillId="0" borderId="33" xfId="42" applyFont="1" applyBorder="1" applyAlignment="1">
      <alignment horizontal="center"/>
    </xf>
    <xf numFmtId="0" fontId="42" fillId="0" borderId="34" xfId="42" applyFont="1" applyBorder="1" applyAlignment="1">
      <alignment horizontal="center" vertical="top" wrapText="1"/>
    </xf>
    <xf numFmtId="0" fontId="42" fillId="0" borderId="17" xfId="42" applyFont="1" applyBorder="1" applyAlignment="1">
      <alignment horizontal="center" wrapText="1"/>
    </xf>
    <xf numFmtId="0" fontId="42" fillId="0" borderId="17" xfId="42" applyFont="1" applyBorder="1" applyAlignment="1">
      <alignment horizontal="center" vertical="top" wrapText="1"/>
    </xf>
    <xf numFmtId="0" fontId="42" fillId="0" borderId="14" xfId="42" applyFont="1" applyBorder="1" applyAlignment="1">
      <alignment horizontal="center" wrapText="1"/>
    </xf>
    <xf numFmtId="0" fontId="42" fillId="0" borderId="35" xfId="42" applyFont="1" applyBorder="1" applyAlignment="1">
      <alignment horizontal="center" wrapText="1"/>
    </xf>
    <xf numFmtId="0" fontId="42" fillId="0" borderId="17" xfId="42" applyFont="1" applyBorder="1" applyAlignment="1">
      <alignment wrapText="1"/>
    </xf>
    <xf numFmtId="0" fontId="42" fillId="0" borderId="18" xfId="42" applyFont="1" applyBorder="1"/>
    <xf numFmtId="0" fontId="42" fillId="0" borderId="17" xfId="42" applyFont="1" applyBorder="1"/>
    <xf numFmtId="0" fontId="42" fillId="0" borderId="14" xfId="42" applyFont="1" applyBorder="1"/>
    <xf numFmtId="0" fontId="42" fillId="0" borderId="35" xfId="42" applyFont="1" applyBorder="1"/>
    <xf numFmtId="0" fontId="42" fillId="0" borderId="28" xfId="42" applyFont="1" applyBorder="1" applyAlignment="1">
      <alignment wrapText="1"/>
    </xf>
    <xf numFmtId="0" fontId="42" fillId="0" borderId="40" xfId="42" applyFont="1" applyBorder="1"/>
    <xf numFmtId="0" fontId="42" fillId="0" borderId="28" xfId="42" applyFont="1" applyBorder="1"/>
    <xf numFmtId="0" fontId="42" fillId="0" borderId="29" xfId="42" applyFont="1" applyBorder="1"/>
    <xf numFmtId="0" fontId="42" fillId="0" borderId="41" xfId="42" applyFont="1" applyBorder="1"/>
    <xf numFmtId="0" fontId="11" fillId="0" borderId="0" xfId="510" applyFont="1" applyAlignment="1">
      <alignment horizontal="left"/>
    </xf>
    <xf numFmtId="0" fontId="43" fillId="0" borderId="0" xfId="42" applyFont="1" applyBorder="1" applyAlignment="1">
      <alignment wrapText="1"/>
    </xf>
    <xf numFmtId="0" fontId="11" fillId="0" borderId="0" xfId="42" applyAlignment="1"/>
    <xf numFmtId="0" fontId="75" fillId="0" borderId="13" xfId="153" applyFont="1" applyFill="1" applyBorder="1" applyAlignment="1">
      <alignment horizontal="center" vertical="top" wrapText="1"/>
    </xf>
    <xf numFmtId="0" fontId="94" fillId="0" borderId="0" xfId="42" applyFont="1"/>
    <xf numFmtId="0" fontId="94" fillId="0" borderId="0" xfId="42" applyFont="1" applyAlignment="1">
      <alignment horizontal="justify"/>
    </xf>
    <xf numFmtId="0" fontId="94" fillId="0" borderId="0" xfId="42" applyFont="1" applyAlignment="1">
      <alignment horizontal="right"/>
    </xf>
    <xf numFmtId="0" fontId="96" fillId="0" borderId="42" xfId="42" applyFont="1" applyBorder="1" applyAlignment="1">
      <alignment horizontal="center" vertical="top"/>
    </xf>
    <xf numFmtId="0" fontId="96" fillId="0" borderId="16" xfId="42" applyFont="1" applyBorder="1" applyAlignment="1">
      <alignment horizontal="center" vertical="top"/>
    </xf>
    <xf numFmtId="0" fontId="96" fillId="0" borderId="14" xfId="42" applyFont="1" applyBorder="1" applyAlignment="1">
      <alignment horizontal="justify" vertical="top"/>
    </xf>
    <xf numFmtId="0" fontId="96" fillId="0" borderId="17" xfId="42" applyFont="1" applyBorder="1" applyAlignment="1">
      <alignment horizontal="justify"/>
    </xf>
    <xf numFmtId="0" fontId="96" fillId="0" borderId="13" xfId="42" applyFont="1" applyBorder="1" applyAlignment="1">
      <alignment horizontal="center" wrapText="1"/>
    </xf>
    <xf numFmtId="3" fontId="95" fillId="0" borderId="13" xfId="42" applyNumberFormat="1" applyFont="1" applyFill="1" applyBorder="1" applyAlignment="1">
      <alignment horizontal="right" vertical="top"/>
    </xf>
    <xf numFmtId="0" fontId="11" fillId="0" borderId="0" xfId="42" applyAlignment="1">
      <alignment vertical="top"/>
    </xf>
    <xf numFmtId="3" fontId="11" fillId="0" borderId="0" xfId="42" applyNumberFormat="1"/>
    <xf numFmtId="0" fontId="95" fillId="0" borderId="13" xfId="42" applyFont="1" applyFill="1" applyBorder="1" applyAlignment="1">
      <alignment horizontal="justify" vertical="top"/>
    </xf>
    <xf numFmtId="3" fontId="97" fillId="0" borderId="0" xfId="42" applyNumberFormat="1" applyFont="1"/>
    <xf numFmtId="0" fontId="32" fillId="0" borderId="0" xfId="42" applyFont="1"/>
    <xf numFmtId="3" fontId="87" fillId="0" borderId="0" xfId="42" applyNumberFormat="1" applyFont="1"/>
    <xf numFmtId="0" fontId="94" fillId="0" borderId="0" xfId="42" applyFont="1" applyAlignment="1">
      <alignment horizontal="left" vertical="top" wrapText="1"/>
    </xf>
    <xf numFmtId="0" fontId="94" fillId="0" borderId="0" xfId="42" applyFont="1" applyAlignment="1">
      <alignment horizontal="left" vertical="top"/>
    </xf>
    <xf numFmtId="0" fontId="32" fillId="0" borderId="0" xfId="42" applyFont="1" applyAlignment="1">
      <alignment horizontal="right"/>
    </xf>
    <xf numFmtId="0" fontId="49" fillId="0" borderId="50" xfId="42" applyFont="1" applyFill="1" applyBorder="1" applyAlignment="1" applyProtection="1">
      <alignment horizontal="center" vertical="top" wrapText="1"/>
      <protection locked="0"/>
    </xf>
    <xf numFmtId="3" fontId="11" fillId="0" borderId="13" xfId="42" applyNumberFormat="1" applyFont="1" applyBorder="1"/>
    <xf numFmtId="9" fontId="11" fillId="0" borderId="13" xfId="42" applyNumberFormat="1" applyFont="1" applyBorder="1"/>
    <xf numFmtId="0" fontId="30" fillId="0" borderId="0" xfId="42" applyFont="1" applyBorder="1" applyAlignment="1">
      <alignment horizontal="left"/>
    </xf>
    <xf numFmtId="0" fontId="35" fillId="0" borderId="0" xfId="42" applyFont="1" applyAlignment="1">
      <alignment horizontal="left"/>
    </xf>
    <xf numFmtId="0" fontId="32" fillId="0" borderId="0" xfId="42" applyFont="1" applyAlignment="1">
      <alignment horizontal="left"/>
    </xf>
    <xf numFmtId="0" fontId="30" fillId="0" borderId="0" xfId="42" applyFont="1"/>
    <xf numFmtId="0" fontId="11" fillId="0" borderId="0" xfId="42" applyFont="1" applyAlignment="1">
      <alignment horizontal="left"/>
    </xf>
    <xf numFmtId="3" fontId="11" fillId="0" borderId="10" xfId="42" applyNumberFormat="1" applyFont="1" applyFill="1" applyBorder="1" applyAlignment="1" applyProtection="1">
      <alignment horizontal="center" vertical="top" wrapText="1"/>
    </xf>
    <xf numFmtId="3" fontId="30" fillId="0" borderId="10" xfId="42" applyNumberFormat="1" applyFont="1" applyFill="1" applyBorder="1" applyAlignment="1" applyProtection="1">
      <alignment horizontal="center" vertical="top" wrapText="1"/>
    </xf>
    <xf numFmtId="3" fontId="30" fillId="0" borderId="13" xfId="42" applyNumberFormat="1" applyFont="1" applyFill="1" applyBorder="1" applyAlignment="1" applyProtection="1">
      <alignment horizontal="center" vertical="top" wrapText="1"/>
    </xf>
    <xf numFmtId="0" fontId="30" fillId="0" borderId="15" xfId="42" applyFont="1" applyBorder="1"/>
    <xf numFmtId="0" fontId="30" fillId="0" borderId="0" xfId="42" applyFont="1" applyBorder="1"/>
    <xf numFmtId="0" fontId="11" fillId="0" borderId="0" xfId="42" applyFont="1" applyBorder="1"/>
    <xf numFmtId="0" fontId="11" fillId="0" borderId="15" xfId="42" applyFont="1" applyBorder="1"/>
    <xf numFmtId="0" fontId="30" fillId="0" borderId="51" xfId="42" applyFont="1" applyBorder="1"/>
    <xf numFmtId="3" fontId="11" fillId="0" borderId="0" xfId="42" applyNumberFormat="1" applyFont="1" applyBorder="1"/>
    <xf numFmtId="0" fontId="30" fillId="0" borderId="17" xfId="42" applyFont="1" applyBorder="1"/>
    <xf numFmtId="0" fontId="30" fillId="0" borderId="19" xfId="42" applyFont="1" applyBorder="1"/>
    <xf numFmtId="0" fontId="11" fillId="0" borderId="19" xfId="42" applyFont="1" applyBorder="1"/>
    <xf numFmtId="0" fontId="11" fillId="0" borderId="17" xfId="42" applyFont="1" applyBorder="1"/>
    <xf numFmtId="0" fontId="30" fillId="0" borderId="18" xfId="42" applyFont="1" applyBorder="1"/>
    <xf numFmtId="0" fontId="32" fillId="0" borderId="43" xfId="42" applyFont="1" applyFill="1" applyBorder="1" applyAlignment="1">
      <alignment horizontal="left" vertical="top" wrapText="1"/>
    </xf>
    <xf numFmtId="0" fontId="11" fillId="0" borderId="36" xfId="42" applyFont="1" applyFill="1" applyBorder="1" applyAlignment="1">
      <alignment vertical="top" wrapText="1"/>
    </xf>
    <xf numFmtId="3" fontId="32" fillId="0" borderId="13" xfId="42" applyNumberFormat="1" applyFont="1" applyFill="1" applyBorder="1"/>
    <xf numFmtId="0" fontId="33" fillId="0" borderId="36" xfId="42" applyFont="1" applyFill="1" applyBorder="1" applyAlignment="1">
      <alignment horizontal="left" vertical="top" indent="3"/>
    </xf>
    <xf numFmtId="3" fontId="33" fillId="0" borderId="13" xfId="42" applyNumberFormat="1" applyFont="1" applyFill="1" applyBorder="1"/>
    <xf numFmtId="0" fontId="33" fillId="0" borderId="36" xfId="42" applyFont="1" applyFill="1" applyBorder="1" applyAlignment="1">
      <alignment horizontal="left" vertical="top" indent="4"/>
    </xf>
    <xf numFmtId="9" fontId="33" fillId="0" borderId="13" xfId="42" applyNumberFormat="1" applyFont="1" applyFill="1" applyBorder="1"/>
    <xf numFmtId="0" fontId="11" fillId="0" borderId="36" xfId="42" applyFont="1" applyFill="1" applyBorder="1" applyAlignment="1">
      <alignment vertical="top"/>
    </xf>
    <xf numFmtId="0" fontId="48" fillId="0" borderId="36" xfId="42" applyFont="1" applyFill="1" applyBorder="1" applyAlignment="1">
      <alignment horizontal="left" vertical="top" indent="3"/>
    </xf>
    <xf numFmtId="3" fontId="48" fillId="0" borderId="13" xfId="42" applyNumberFormat="1" applyFont="1" applyFill="1" applyBorder="1"/>
    <xf numFmtId="0" fontId="48" fillId="0" borderId="36" xfId="42" applyFont="1" applyBorder="1" applyAlignment="1">
      <alignment horizontal="left" vertical="top" indent="3"/>
    </xf>
    <xf numFmtId="3" fontId="33" fillId="0" borderId="13" xfId="42" applyNumberFormat="1" applyFont="1" applyFill="1" applyBorder="1" applyAlignment="1">
      <alignment horizontal="center"/>
    </xf>
    <xf numFmtId="0" fontId="75" fillId="0" borderId="13" xfId="150" applyFont="1" applyFill="1" applyBorder="1" applyAlignment="1">
      <alignment horizontal="center"/>
    </xf>
    <xf numFmtId="0" fontId="41" fillId="27" borderId="0" xfId="35" applyFont="1" applyFill="1" applyAlignment="1">
      <alignment horizontal="center"/>
    </xf>
    <xf numFmtId="0" fontId="76" fillId="0" borderId="10" xfId="86" applyNumberFormat="1" applyFont="1" applyFill="1" applyBorder="1" applyAlignment="1">
      <alignment horizontal="center" vertical="top" wrapText="1"/>
    </xf>
    <xf numFmtId="0" fontId="76" fillId="0" borderId="11" xfId="86" applyNumberFormat="1" applyFont="1" applyFill="1" applyBorder="1" applyAlignment="1">
      <alignment horizontal="center" vertical="top" wrapText="1"/>
    </xf>
    <xf numFmtId="0" fontId="76" fillId="0" borderId="12" xfId="86" applyNumberFormat="1" applyFont="1" applyFill="1" applyBorder="1" applyAlignment="1">
      <alignment horizontal="center" vertical="top" wrapText="1"/>
    </xf>
    <xf numFmtId="44" fontId="88" fillId="0" borderId="16" xfId="86" applyFont="1" applyFill="1" applyBorder="1" applyAlignment="1">
      <alignment horizontal="center" vertical="top" wrapText="1"/>
    </xf>
    <xf numFmtId="44" fontId="88" fillId="0" borderId="17" xfId="86" applyFont="1" applyFill="1" applyBorder="1" applyAlignment="1">
      <alignment horizontal="center" vertical="top" wrapText="1"/>
    </xf>
    <xf numFmtId="44" fontId="76" fillId="0" borderId="13" xfId="86" applyFont="1" applyFill="1" applyBorder="1" applyAlignment="1">
      <alignment horizontal="center" vertical="top" wrapText="1"/>
    </xf>
    <xf numFmtId="44" fontId="76" fillId="28" borderId="16" xfId="86" applyFont="1" applyFill="1" applyBorder="1" applyAlignment="1">
      <alignment horizontal="center" vertical="top" wrapText="1"/>
    </xf>
    <xf numFmtId="44" fontId="76" fillId="28" borderId="17" xfId="86" applyFont="1" applyFill="1" applyBorder="1" applyAlignment="1">
      <alignment horizontal="center" vertical="top" wrapText="1"/>
    </xf>
    <xf numFmtId="0" fontId="96" fillId="0" borderId="16" xfId="42" applyFont="1" applyBorder="1" applyAlignment="1">
      <alignment horizontal="center" vertical="top" wrapText="1"/>
    </xf>
    <xf numFmtId="0" fontId="96" fillId="0" borderId="17" xfId="42" applyFont="1" applyBorder="1" applyAlignment="1">
      <alignment horizontal="center" vertical="top" wrapText="1"/>
    </xf>
    <xf numFmtId="0" fontId="96" fillId="0" borderId="10" xfId="42" applyFont="1" applyBorder="1" applyAlignment="1">
      <alignment horizontal="center" vertical="top"/>
    </xf>
    <xf numFmtId="0" fontId="96" fillId="0" borderId="11" xfId="42" applyFont="1" applyBorder="1" applyAlignment="1">
      <alignment horizontal="center" vertical="top"/>
    </xf>
    <xf numFmtId="0" fontId="96" fillId="0" borderId="12" xfId="42" applyFont="1" applyBorder="1" applyAlignment="1">
      <alignment horizontal="center" vertical="top"/>
    </xf>
    <xf numFmtId="0" fontId="76" fillId="0" borderId="10" xfId="42" applyFont="1" applyFill="1" applyBorder="1" applyAlignment="1">
      <alignment horizontal="center" vertical="top" wrapText="1"/>
    </xf>
    <xf numFmtId="0" fontId="76" fillId="0" borderId="12" xfId="42" applyFont="1" applyFill="1" applyBorder="1" applyAlignment="1">
      <alignment horizontal="center" vertical="top" wrapText="1"/>
    </xf>
    <xf numFmtId="44" fontId="76" fillId="0" borderId="10" xfId="86" applyFont="1" applyFill="1" applyBorder="1" applyAlignment="1">
      <alignment horizontal="center" vertical="top" wrapText="1"/>
    </xf>
    <xf numFmtId="44" fontId="76" fillId="0" borderId="12" xfId="86" applyFont="1" applyFill="1" applyBorder="1" applyAlignment="1">
      <alignment horizontal="center" vertical="top" wrapText="1"/>
    </xf>
    <xf numFmtId="0" fontId="76" fillId="0" borderId="10" xfId="0" applyFont="1" applyFill="1" applyBorder="1" applyAlignment="1">
      <alignment horizontal="center" vertical="top" wrapText="1"/>
    </xf>
    <xf numFmtId="0" fontId="76" fillId="0" borderId="11" xfId="0" applyFont="1" applyFill="1" applyBorder="1" applyAlignment="1">
      <alignment horizontal="center" vertical="top" wrapText="1"/>
    </xf>
    <xf numFmtId="0" fontId="76" fillId="0" borderId="12" xfId="0" applyFont="1" applyFill="1" applyBorder="1" applyAlignment="1">
      <alignment horizontal="center" vertical="top" wrapText="1"/>
    </xf>
    <xf numFmtId="166" fontId="76" fillId="0" borderId="11" xfId="86" applyNumberFormat="1" applyFont="1" applyFill="1" applyBorder="1" applyAlignment="1">
      <alignment horizontal="center" vertical="top" wrapText="1"/>
    </xf>
    <xf numFmtId="166" fontId="76" fillId="0" borderId="12" xfId="86" applyNumberFormat="1" applyFont="1" applyFill="1" applyBorder="1" applyAlignment="1">
      <alignment horizontal="center" vertical="top" wrapText="1"/>
    </xf>
    <xf numFmtId="0" fontId="11" fillId="0" borderId="0" xfId="42" applyFont="1" applyBorder="1" applyAlignment="1">
      <alignment horizontal="left"/>
    </xf>
    <xf numFmtId="0" fontId="11" fillId="0" borderId="48" xfId="42" applyFont="1" applyBorder="1" applyAlignment="1">
      <alignment horizontal="left"/>
    </xf>
    <xf numFmtId="0" fontId="11" fillId="0" borderId="48" xfId="42" applyFont="1" applyBorder="1" applyAlignment="1">
      <alignment horizontal="left" wrapText="1"/>
    </xf>
    <xf numFmtId="0" fontId="11" fillId="0" borderId="0" xfId="42" applyFont="1" applyBorder="1" applyAlignment="1">
      <alignment horizontal="left" wrapText="1"/>
    </xf>
    <xf numFmtId="0" fontId="0" fillId="0" borderId="48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11" fillId="0" borderId="46" xfId="42" applyFont="1" applyBorder="1" applyAlignment="1">
      <alignment horizontal="left"/>
    </xf>
    <xf numFmtId="0" fontId="11" fillId="0" borderId="47" xfId="42" applyFont="1" applyBorder="1" applyAlignment="1">
      <alignment horizontal="left"/>
    </xf>
    <xf numFmtId="0" fontId="0" fillId="0" borderId="49" xfId="0" applyBorder="1" applyAlignment="1">
      <alignment horizontal="left" wrapText="1"/>
    </xf>
    <xf numFmtId="0" fontId="0" fillId="0" borderId="30" xfId="0" applyBorder="1" applyAlignment="1">
      <alignment horizontal="left" wrapText="1"/>
    </xf>
    <xf numFmtId="0" fontId="30" fillId="0" borderId="48" xfId="42" applyFont="1" applyBorder="1" applyAlignment="1">
      <alignment horizontal="left" wrapText="1"/>
    </xf>
    <xf numFmtId="0" fontId="30" fillId="0" borderId="0" xfId="42" applyFont="1" applyBorder="1" applyAlignment="1">
      <alignment horizontal="left" wrapText="1"/>
    </xf>
    <xf numFmtId="0" fontId="11" fillId="0" borderId="36" xfId="42" applyFont="1" applyBorder="1" applyAlignment="1">
      <alignment horizontal="left" vertical="top" wrapText="1"/>
    </xf>
    <xf numFmtId="0" fontId="11" fillId="0" borderId="11" xfId="42" applyBorder="1" applyAlignment="1">
      <alignment horizontal="left" vertical="top" wrapText="1"/>
    </xf>
    <xf numFmtId="0" fontId="30" fillId="0" borderId="46" xfId="42" applyFont="1" applyBorder="1" applyAlignment="1">
      <alignment horizontal="left" wrapText="1"/>
    </xf>
    <xf numFmtId="0" fontId="30" fillId="0" borderId="47" xfId="42" applyFont="1" applyBorder="1" applyAlignment="1">
      <alignment horizontal="left" wrapText="1"/>
    </xf>
    <xf numFmtId="0" fontId="30" fillId="0" borderId="49" xfId="42" applyFont="1" applyBorder="1" applyAlignment="1">
      <alignment horizontal="left"/>
    </xf>
    <xf numFmtId="0" fontId="30" fillId="0" borderId="30" xfId="42" applyFont="1" applyBorder="1" applyAlignment="1">
      <alignment horizontal="left"/>
    </xf>
    <xf numFmtId="0" fontId="11" fillId="0" borderId="45" xfId="42" applyFont="1" applyBorder="1" applyAlignment="1">
      <alignment horizontal="left" vertical="top"/>
    </xf>
    <xf numFmtId="0" fontId="11" fillId="0" borderId="19" xfId="42" applyFont="1" applyBorder="1" applyAlignment="1">
      <alignment horizontal="left" vertical="top"/>
    </xf>
    <xf numFmtId="0" fontId="11" fillId="0" borderId="0" xfId="42" applyAlignment="1">
      <alignment horizontal="left"/>
    </xf>
    <xf numFmtId="0" fontId="32" fillId="0" borderId="43" xfId="42" applyFont="1" applyBorder="1" applyAlignment="1">
      <alignment horizontal="left"/>
    </xf>
    <xf numFmtId="0" fontId="32" fillId="0" borderId="44" xfId="42" applyFont="1" applyBorder="1" applyAlignment="1">
      <alignment horizontal="left"/>
    </xf>
    <xf numFmtId="0" fontId="11" fillId="0" borderId="36" xfId="42" applyBorder="1" applyAlignment="1">
      <alignment horizontal="left" vertical="top"/>
    </xf>
    <xf numFmtId="0" fontId="11" fillId="0" borderId="11" xfId="42" applyBorder="1" applyAlignment="1">
      <alignment horizontal="left" vertical="top"/>
    </xf>
    <xf numFmtId="0" fontId="11" fillId="0" borderId="36" xfId="42" applyFont="1" applyBorder="1" applyAlignment="1">
      <alignment horizontal="left" vertical="top"/>
    </xf>
    <xf numFmtId="0" fontId="11" fillId="0" borderId="11" xfId="42" applyFont="1" applyBorder="1" applyAlignment="1">
      <alignment horizontal="left" vertical="top"/>
    </xf>
    <xf numFmtId="0" fontId="11" fillId="0" borderId="36" xfId="42" applyFont="1" applyFill="1" applyBorder="1" applyAlignment="1">
      <alignment horizontal="left" vertical="top" wrapText="1"/>
    </xf>
    <xf numFmtId="0" fontId="11" fillId="0" borderId="11" xfId="42" applyFont="1" applyFill="1" applyBorder="1" applyAlignment="1">
      <alignment horizontal="left" vertical="top" wrapText="1"/>
    </xf>
    <xf numFmtId="0" fontId="99" fillId="0" borderId="16" xfId="42" applyFont="1" applyFill="1" applyBorder="1" applyAlignment="1" applyProtection="1">
      <alignment horizontal="center" vertical="top" wrapText="1"/>
    </xf>
    <xf numFmtId="0" fontId="99" fillId="0" borderId="17" xfId="42" applyFont="1" applyFill="1" applyBorder="1" applyAlignment="1" applyProtection="1">
      <alignment horizontal="center" vertical="top" wrapText="1"/>
    </xf>
    <xf numFmtId="0" fontId="32" fillId="0" borderId="0" xfId="42" applyFont="1" applyAlignment="1">
      <alignment horizontal="center"/>
    </xf>
    <xf numFmtId="0" fontId="92" fillId="0" borderId="23" xfId="42" applyFont="1" applyBorder="1" applyAlignment="1">
      <alignment horizontal="center" vertical="top" wrapText="1"/>
    </xf>
    <xf numFmtId="0" fontId="92" fillId="0" borderId="24" xfId="42" applyFont="1" applyBorder="1" applyAlignment="1">
      <alignment horizontal="center" vertical="top" wrapText="1"/>
    </xf>
    <xf numFmtId="0" fontId="92" fillId="0" borderId="25" xfId="42" applyFont="1" applyBorder="1" applyAlignment="1">
      <alignment horizontal="center" vertical="top" wrapText="1"/>
    </xf>
    <xf numFmtId="0" fontId="36" fillId="0" borderId="36" xfId="42" applyFont="1" applyBorder="1" applyAlignment="1">
      <alignment vertical="top" wrapText="1"/>
    </xf>
    <xf numFmtId="0" fontId="36" fillId="0" borderId="11" xfId="42" applyFont="1" applyBorder="1" applyAlignment="1">
      <alignment vertical="top" wrapText="1"/>
    </xf>
    <xf numFmtId="0" fontId="36" fillId="0" borderId="37" xfId="42" applyFont="1" applyBorder="1" applyAlignment="1">
      <alignment vertical="top" wrapText="1"/>
    </xf>
    <xf numFmtId="0" fontId="42" fillId="0" borderId="38" xfId="42" applyFont="1" applyBorder="1" applyAlignment="1">
      <alignment horizontal="center"/>
    </xf>
    <xf numFmtId="0" fontId="42" fillId="0" borderId="39" xfId="42" applyFont="1" applyBorder="1" applyAlignment="1">
      <alignment horizontal="center"/>
    </xf>
    <xf numFmtId="0" fontId="42" fillId="0" borderId="34" xfId="42" applyFont="1" applyBorder="1" applyAlignment="1">
      <alignment horizontal="center"/>
    </xf>
    <xf numFmtId="0" fontId="42" fillId="0" borderId="16" xfId="42" applyFont="1" applyBorder="1" applyAlignment="1">
      <alignment horizontal="center" wrapText="1"/>
    </xf>
    <xf numFmtId="0" fontId="42" fillId="0" borderId="15" xfId="42" applyFont="1" applyBorder="1" applyAlignment="1">
      <alignment horizontal="center" wrapText="1"/>
    </xf>
    <xf numFmtId="0" fontId="42" fillId="0" borderId="17" xfId="42" applyFont="1" applyBorder="1" applyAlignment="1">
      <alignment horizontal="center" wrapText="1"/>
    </xf>
    <xf numFmtId="0" fontId="42" fillId="0" borderId="16" xfId="42" applyFont="1" applyBorder="1" applyAlignment="1">
      <alignment horizontal="center"/>
    </xf>
    <xf numFmtId="0" fontId="42" fillId="0" borderId="15" xfId="42" applyFont="1" applyBorder="1" applyAlignment="1">
      <alignment horizontal="center"/>
    </xf>
    <xf numFmtId="0" fontId="42" fillId="0" borderId="17" xfId="42" applyFont="1" applyBorder="1" applyAlignment="1">
      <alignment horizontal="center"/>
    </xf>
    <xf numFmtId="0" fontId="42" fillId="0" borderId="28" xfId="42" applyFont="1" applyBorder="1" applyAlignment="1">
      <alignment horizontal="center" wrapText="1"/>
    </xf>
    <xf numFmtId="0" fontId="42" fillId="0" borderId="27" xfId="42" applyFont="1" applyBorder="1" applyAlignment="1">
      <alignment horizontal="center"/>
    </xf>
    <xf numFmtId="0" fontId="42" fillId="0" borderId="28" xfId="42" applyFont="1" applyBorder="1" applyAlignment="1">
      <alignment horizontal="center"/>
    </xf>
  </cellXfs>
  <cellStyles count="517">
    <cellStyle name="20% - Accent1" xfId="1" builtinId="30" customBuiltin="1"/>
    <cellStyle name="20% - Accent1 2" xfId="51"/>
    <cellStyle name="20% - Accent1 2 2" xfId="177"/>
    <cellStyle name="20% - Accent1 2 2 2" xfId="264"/>
    <cellStyle name="20% - Accent1 2 2 3" xfId="343"/>
    <cellStyle name="20% - Accent1 3" xfId="178"/>
    <cellStyle name="20% - Accent1 3 2" xfId="265"/>
    <cellStyle name="20% - Accent1 3 3" xfId="344"/>
    <cellStyle name="20% - Accent2" xfId="2" builtinId="34" customBuiltin="1"/>
    <cellStyle name="20% - Accent2 2" xfId="52"/>
    <cellStyle name="20% - Accent2 2 2" xfId="179"/>
    <cellStyle name="20% - Accent2 2 2 2" xfId="266"/>
    <cellStyle name="20% - Accent2 2 2 3" xfId="345"/>
    <cellStyle name="20% - Accent2 3" xfId="180"/>
    <cellStyle name="20% - Accent2 3 2" xfId="267"/>
    <cellStyle name="20% - Accent2 3 3" xfId="346"/>
    <cellStyle name="20% - Accent3" xfId="3" builtinId="38" customBuiltin="1"/>
    <cellStyle name="20% - Accent3 2" xfId="53"/>
    <cellStyle name="20% - Accent3 2 2" xfId="181"/>
    <cellStyle name="20% - Accent3 2 2 2" xfId="268"/>
    <cellStyle name="20% - Accent3 2 2 3" xfId="347"/>
    <cellStyle name="20% - Accent3 3" xfId="182"/>
    <cellStyle name="20% - Accent3 3 2" xfId="269"/>
    <cellStyle name="20% - Accent3 3 3" xfId="348"/>
    <cellStyle name="20% - Accent4" xfId="4" builtinId="42" customBuiltin="1"/>
    <cellStyle name="20% - Accent4 2" xfId="54"/>
    <cellStyle name="20% - Accent4 2 2" xfId="183"/>
    <cellStyle name="20% - Accent4 2 2 2" xfId="270"/>
    <cellStyle name="20% - Accent4 2 2 3" xfId="349"/>
    <cellStyle name="20% - Accent4 3" xfId="184"/>
    <cellStyle name="20% - Accent4 3 2" xfId="271"/>
    <cellStyle name="20% - Accent4 3 3" xfId="350"/>
    <cellStyle name="20% - Accent5" xfId="5" builtinId="46" customBuiltin="1"/>
    <cellStyle name="20% - Accent5 2" xfId="55"/>
    <cellStyle name="20% - Accent5 2 2" xfId="185"/>
    <cellStyle name="20% - Accent5 2 2 2" xfId="272"/>
    <cellStyle name="20% - Accent5 2 2 3" xfId="351"/>
    <cellStyle name="20% - Accent5 3" xfId="186"/>
    <cellStyle name="20% - Accent5 3 2" xfId="273"/>
    <cellStyle name="20% - Accent5 3 3" xfId="352"/>
    <cellStyle name="20% - Accent6" xfId="6" builtinId="50" customBuiltin="1"/>
    <cellStyle name="20% - Accent6 2" xfId="56"/>
    <cellStyle name="20% - Accent6 2 2" xfId="187"/>
    <cellStyle name="20% - Accent6 2 2 2" xfId="274"/>
    <cellStyle name="20% - Accent6 2 2 3" xfId="353"/>
    <cellStyle name="20% - Accent6 3" xfId="188"/>
    <cellStyle name="20% - Accent6 3 2" xfId="275"/>
    <cellStyle name="20% - Accent6 3 3" xfId="354"/>
    <cellStyle name="40% - Accent1" xfId="7" builtinId="31" customBuiltin="1"/>
    <cellStyle name="40% - Accent1 2" xfId="57"/>
    <cellStyle name="40% - Accent1 2 2" xfId="189"/>
    <cellStyle name="40% - Accent1 2 2 2" xfId="276"/>
    <cellStyle name="40% - Accent1 2 2 3" xfId="355"/>
    <cellStyle name="40% - Accent1 3" xfId="190"/>
    <cellStyle name="40% - Accent1 3 2" xfId="277"/>
    <cellStyle name="40% - Accent1 3 3" xfId="356"/>
    <cellStyle name="40% - Accent2" xfId="8" builtinId="35" customBuiltin="1"/>
    <cellStyle name="40% - Accent2 2" xfId="58"/>
    <cellStyle name="40% - Accent2 2 2" xfId="191"/>
    <cellStyle name="40% - Accent2 2 2 2" xfId="278"/>
    <cellStyle name="40% - Accent2 2 2 3" xfId="357"/>
    <cellStyle name="40% - Accent2 3" xfId="192"/>
    <cellStyle name="40% - Accent2 3 2" xfId="279"/>
    <cellStyle name="40% - Accent2 3 3" xfId="358"/>
    <cellStyle name="40% - Accent3" xfId="9" builtinId="39" customBuiltin="1"/>
    <cellStyle name="40% - Accent3 2" xfId="59"/>
    <cellStyle name="40% - Accent3 2 2" xfId="193"/>
    <cellStyle name="40% - Accent3 2 2 2" xfId="280"/>
    <cellStyle name="40% - Accent3 2 2 3" xfId="359"/>
    <cellStyle name="40% - Accent3 3" xfId="194"/>
    <cellStyle name="40% - Accent3 3 2" xfId="281"/>
    <cellStyle name="40% - Accent3 3 3" xfId="360"/>
    <cellStyle name="40% - Accent4" xfId="10" builtinId="43" customBuiltin="1"/>
    <cellStyle name="40% - Accent4 2" xfId="60"/>
    <cellStyle name="40% - Accent4 2 2" xfId="195"/>
    <cellStyle name="40% - Accent4 2 2 2" xfId="282"/>
    <cellStyle name="40% - Accent4 2 2 3" xfId="361"/>
    <cellStyle name="40% - Accent4 3" xfId="196"/>
    <cellStyle name="40% - Accent4 3 2" xfId="283"/>
    <cellStyle name="40% - Accent4 3 3" xfId="362"/>
    <cellStyle name="40% - Accent5" xfId="11" builtinId="47" customBuiltin="1"/>
    <cellStyle name="40% - Accent5 2" xfId="61"/>
    <cellStyle name="40% - Accent5 2 2" xfId="197"/>
    <cellStyle name="40% - Accent5 2 2 2" xfId="284"/>
    <cellStyle name="40% - Accent5 2 2 3" xfId="363"/>
    <cellStyle name="40% - Accent5 3" xfId="198"/>
    <cellStyle name="40% - Accent5 3 2" xfId="285"/>
    <cellStyle name="40% - Accent5 3 3" xfId="364"/>
    <cellStyle name="40% - Accent6" xfId="12" builtinId="51" customBuiltin="1"/>
    <cellStyle name="40% - Accent6 2" xfId="62"/>
    <cellStyle name="40% - Accent6 2 2" xfId="199"/>
    <cellStyle name="40% - Accent6 2 2 2" xfId="286"/>
    <cellStyle name="40% - Accent6 2 2 3" xfId="365"/>
    <cellStyle name="40% - Accent6 3" xfId="200"/>
    <cellStyle name="40% - Accent6 3 2" xfId="287"/>
    <cellStyle name="40% - Accent6 3 3" xfId="366"/>
    <cellStyle name="60% - Accent1" xfId="13" builtinId="32" customBuiltin="1"/>
    <cellStyle name="60% - Accent1 2" xfId="63"/>
    <cellStyle name="60% - Accent2" xfId="14" builtinId="36" customBuiltin="1"/>
    <cellStyle name="60% - Accent2 2" xfId="64"/>
    <cellStyle name="60% - Accent3" xfId="15" builtinId="40" customBuiltin="1"/>
    <cellStyle name="60% - Accent3 2" xfId="65"/>
    <cellStyle name="60% - Accent4" xfId="16" builtinId="44" customBuiltin="1"/>
    <cellStyle name="60% - Accent4 2" xfId="66"/>
    <cellStyle name="60% - Accent5" xfId="17" builtinId="48" customBuiltin="1"/>
    <cellStyle name="60% - Accent5 2" xfId="67"/>
    <cellStyle name="60% - Accent6" xfId="18" builtinId="52" customBuiltin="1"/>
    <cellStyle name="60% - Accent6 2" xfId="68"/>
    <cellStyle name="Accent1" xfId="19" builtinId="29" customBuiltin="1"/>
    <cellStyle name="Accent1 2" xfId="69"/>
    <cellStyle name="Accent2" xfId="20" builtinId="33" customBuiltin="1"/>
    <cellStyle name="Accent2 2" xfId="70"/>
    <cellStyle name="Accent3" xfId="21" builtinId="37" customBuiltin="1"/>
    <cellStyle name="Accent3 2" xfId="71"/>
    <cellStyle name="Accent4" xfId="22" builtinId="41" customBuiltin="1"/>
    <cellStyle name="Accent4 2" xfId="72"/>
    <cellStyle name="Accent5" xfId="46" builtinId="45" customBuiltin="1"/>
    <cellStyle name="Accent5 2" xfId="73"/>
    <cellStyle name="Accent6" xfId="47" builtinId="49" customBuiltin="1"/>
    <cellStyle name="Accent6 2" xfId="74"/>
    <cellStyle name="Bad" xfId="23" builtinId="27" customBuiltin="1"/>
    <cellStyle name="Bad 2" xfId="75"/>
    <cellStyle name="Calculation" xfId="24" builtinId="22" customBuiltin="1"/>
    <cellStyle name="Calculation 2" xfId="76"/>
    <cellStyle name="Check Cell" xfId="25" builtinId="23" customBuiltin="1"/>
    <cellStyle name="Check Cell 2" xfId="77"/>
    <cellStyle name="Comma 2" xfId="78"/>
    <cellStyle name="Comma 2 2" xfId="79"/>
    <cellStyle name="Comma 2 3" xfId="80"/>
    <cellStyle name="Comma 2 4" xfId="81"/>
    <cellStyle name="Comma 2 5" xfId="82"/>
    <cellStyle name="Comma 2 6" xfId="83"/>
    <cellStyle name="Comma 3" xfId="84"/>
    <cellStyle name="Comma 4" xfId="85"/>
    <cellStyle name="Currency 2" xfId="86"/>
    <cellStyle name="Excel Built-in Normal" xfId="201"/>
    <cellStyle name="Explanatory Text" xfId="26" builtinId="53" customBuiltin="1"/>
    <cellStyle name="Explanatory Text 2" xfId="87"/>
    <cellStyle name="Good" xfId="43" builtinId="26" customBuiltin="1"/>
    <cellStyle name="Good 2" xfId="88"/>
    <cellStyle name="Good 3" xfId="212"/>
    <cellStyle name="Hea" xfId="151"/>
    <cellStyle name="Hea 2" xfId="89"/>
    <cellStyle name="Heading 1" xfId="27" builtinId="16" customBuiltin="1"/>
    <cellStyle name="Heading 1 2" xfId="90"/>
    <cellStyle name="Heading 2" xfId="28" builtinId="17" customBuiltin="1"/>
    <cellStyle name="Heading 2 2" xfId="91"/>
    <cellStyle name="Heading 3" xfId="29" builtinId="18" customBuiltin="1"/>
    <cellStyle name="Heading 3 2" xfId="92"/>
    <cellStyle name="Heading 4" xfId="30" builtinId="19" customBuiltin="1"/>
    <cellStyle name="Heading 4 2" xfId="93"/>
    <cellStyle name="Hoiatustekst" xfId="202"/>
    <cellStyle name="Hyperlink 2" xfId="44"/>
    <cellStyle name="Hyperlink 2 2" xfId="94"/>
    <cellStyle name="Hyperlink 3" xfId="203"/>
    <cellStyle name="Hyperlink_IT_Algu_forma_2007_lv" xfId="509"/>
    <cellStyle name="Input" xfId="31" builtinId="20" customBuiltin="1"/>
    <cellStyle name="Input 2" xfId="95"/>
    <cellStyle name="Linked Cell" xfId="32" builtinId="24" customBuiltin="1"/>
    <cellStyle name="Linked Cell 2" xfId="96"/>
    <cellStyle name="Neutral" xfId="33" builtinId="28" customBuiltin="1"/>
    <cellStyle name="Neutral 2" xfId="97"/>
    <cellStyle name="Normaallaad 2" xfId="148"/>
    <cellStyle name="Normaallaad 2 2" xfId="204"/>
    <cellStyle name="Normaallaad 2 2 2" xfId="288"/>
    <cellStyle name="Normaallaad 2 2 3" xfId="367"/>
    <cellStyle name="Normaallaad 3" xfId="205"/>
    <cellStyle name="Normaallaad 4" xfId="206"/>
    <cellStyle name="Normaallaad 4 2" xfId="207"/>
    <cellStyle name="Normaallaad 4 2 2" xfId="289"/>
    <cellStyle name="Normaallaad 4 2 3" xfId="368"/>
    <cellStyle name="Normaallaad 5" xfId="208"/>
    <cellStyle name="Normaallaad 5 2" xfId="290"/>
    <cellStyle name="Normaallaad 5 3" xfId="369"/>
    <cellStyle name="Normaallaad 6" xfId="209"/>
    <cellStyle name="Normaallaad 7" xfId="210"/>
    <cellStyle name="Normaallaad 7 2" xfId="291"/>
    <cellStyle name="Normaallaad 7 3" xfId="370"/>
    <cellStyle name="Normaallaad_Leht1" xfId="152"/>
    <cellStyle name="Normal" xfId="0" builtinId="0"/>
    <cellStyle name="Normal 10" xfId="145"/>
    <cellStyle name="Normal 10 2" xfId="241"/>
    <cellStyle name="Normal 10 2 2" xfId="375"/>
    <cellStyle name="Normal 10 3" xfId="320"/>
    <cellStyle name="Normal 10 3 2" xfId="376"/>
    <cellStyle name="Normal 10 4" xfId="377"/>
    <cellStyle name="Normal 10 4 2" xfId="378"/>
    <cellStyle name="Normal 10 5" xfId="379"/>
    <cellStyle name="Normal 11" xfId="146"/>
    <cellStyle name="Normal 11 2" xfId="242"/>
    <cellStyle name="Normal 11 2 2" xfId="380"/>
    <cellStyle name="Normal 11 3" xfId="321"/>
    <cellStyle name="Normal 11 3 2" xfId="381"/>
    <cellStyle name="Normal 11 4" xfId="382"/>
    <cellStyle name="Normal 11 4 2" xfId="383"/>
    <cellStyle name="Normal 11 5" xfId="384"/>
    <cellStyle name="Normal 12" xfId="156"/>
    <cellStyle name="Normal 12 2" xfId="244"/>
    <cellStyle name="Normal 12 3" xfId="323"/>
    <cellStyle name="Normal 13" xfId="153"/>
    <cellStyle name="Normal 13 2" xfId="147"/>
    <cellStyle name="Normal 13 2 2" xfId="373"/>
    <cellStyle name="Normal 13 3" xfId="385"/>
    <cellStyle name="Normal 13 3 2" xfId="386"/>
    <cellStyle name="Normal 13 4" xfId="387"/>
    <cellStyle name="Normal 14" xfId="158"/>
    <cellStyle name="Normal 14 2" xfId="246"/>
    <cellStyle name="Normal 14 3" xfId="325"/>
    <cellStyle name="Normal 15" xfId="372"/>
    <cellStyle name="Normal 2" xfId="42"/>
    <cellStyle name="Normal 2 2" xfId="48"/>
    <cellStyle name="Normal 2 3" xfId="98"/>
    <cellStyle name="Normal 2 3 2" xfId="99"/>
    <cellStyle name="Normal 2 4" xfId="100"/>
    <cellStyle name="Normal 2 4 2" xfId="101"/>
    <cellStyle name="Normal 2 4 2 2" xfId="214"/>
    <cellStyle name="Normal 2 4 2 2 2" xfId="388"/>
    <cellStyle name="Normal 2 4 2 3" xfId="293"/>
    <cellStyle name="Normal 2 4 2 3 2" xfId="389"/>
    <cellStyle name="Normal 2 4 2 4" xfId="390"/>
    <cellStyle name="Normal 2 4 2 4 2" xfId="391"/>
    <cellStyle name="Normal 2 4 2 5" xfId="392"/>
    <cellStyle name="Normal 2 4 3" xfId="213"/>
    <cellStyle name="Normal 2 4 3 2" xfId="393"/>
    <cellStyle name="Normal 2 4 4" xfId="292"/>
    <cellStyle name="Normal 2 4 4 2" xfId="394"/>
    <cellStyle name="Normal 2 4 5" xfId="395"/>
    <cellStyle name="Normal 2 4 5 2" xfId="396"/>
    <cellStyle name="Normal 2 4 6" xfId="397"/>
    <cellStyle name="Normal 2 5" xfId="102"/>
    <cellStyle name="Normal 2 6" xfId="103"/>
    <cellStyle name="Normal 2_Koond 07.06.12" xfId="511"/>
    <cellStyle name="Normal 3" xfId="49"/>
    <cellStyle name="Normal 3 10" xfId="104"/>
    <cellStyle name="Normal 3 10 2" xfId="105"/>
    <cellStyle name="Normal 3 10 2 2" xfId="216"/>
    <cellStyle name="Normal 3 10 2 2 2" xfId="398"/>
    <cellStyle name="Normal 3 10 2 3" xfId="295"/>
    <cellStyle name="Normal 3 10 2 3 2" xfId="399"/>
    <cellStyle name="Normal 3 10 2 4" xfId="400"/>
    <cellStyle name="Normal 3 10 2 4 2" xfId="401"/>
    <cellStyle name="Normal 3 10 2 5" xfId="402"/>
    <cellStyle name="Normal 3 10 3" xfId="159"/>
    <cellStyle name="Normal 3 10 3 2" xfId="247"/>
    <cellStyle name="Normal 3 10 3 3" xfId="326"/>
    <cellStyle name="Normal 3 10 4" xfId="215"/>
    <cellStyle name="Normal 3 10 4 2" xfId="403"/>
    <cellStyle name="Normal 3 10 5" xfId="294"/>
    <cellStyle name="Normal 3 10 5 2" xfId="404"/>
    <cellStyle name="Normal 3 10 6" xfId="405"/>
    <cellStyle name="Normal 3 11" xfId="106"/>
    <cellStyle name="Normal 3 11 2" xfId="107"/>
    <cellStyle name="Normal 3 11 2 2" xfId="218"/>
    <cellStyle name="Normal 3 11 2 2 2" xfId="406"/>
    <cellStyle name="Normal 3 11 2 3" xfId="297"/>
    <cellStyle name="Normal 3 11 2 3 2" xfId="407"/>
    <cellStyle name="Normal 3 11 2 4" xfId="408"/>
    <cellStyle name="Normal 3 11 2 4 2" xfId="409"/>
    <cellStyle name="Normal 3 11 2 5" xfId="410"/>
    <cellStyle name="Normal 3 11 3" xfId="160"/>
    <cellStyle name="Normal 3 11 3 2" xfId="248"/>
    <cellStyle name="Normal 3 11 3 3" xfId="327"/>
    <cellStyle name="Normal 3 11 4" xfId="217"/>
    <cellStyle name="Normal 3 11 4 2" xfId="411"/>
    <cellStyle name="Normal 3 11 5" xfId="296"/>
    <cellStyle name="Normal 3 11 5 2" xfId="412"/>
    <cellStyle name="Normal 3 11 6" xfId="413"/>
    <cellStyle name="Normal 3 12" xfId="108"/>
    <cellStyle name="Normal 3 12 2" xfId="161"/>
    <cellStyle name="Normal 3 12 2 2" xfId="249"/>
    <cellStyle name="Normal 3 12 2 3" xfId="328"/>
    <cellStyle name="Normal 3 12 3" xfId="219"/>
    <cellStyle name="Normal 3 12 3 2" xfId="414"/>
    <cellStyle name="Normal 3 12 4" xfId="298"/>
    <cellStyle name="Normal 3 12 4 2" xfId="415"/>
    <cellStyle name="Normal 3 12 5" xfId="416"/>
    <cellStyle name="Normal 3 13" xfId="109"/>
    <cellStyle name="Normal 3 13 2" xfId="162"/>
    <cellStyle name="Normal 3 13 2 2" xfId="250"/>
    <cellStyle name="Normal 3 13 2 3" xfId="329"/>
    <cellStyle name="Normal 3 13 3" xfId="220"/>
    <cellStyle name="Normal 3 13 3 2" xfId="417"/>
    <cellStyle name="Normal 3 13 4" xfId="299"/>
    <cellStyle name="Normal 3 13 4 2" xfId="418"/>
    <cellStyle name="Normal 3 13 5" xfId="419"/>
    <cellStyle name="Normal 3 14" xfId="149"/>
    <cellStyle name="Normal 3 14 2" xfId="243"/>
    <cellStyle name="Normal 3 14 3" xfId="322"/>
    <cellStyle name="Normal 3 15" xfId="163"/>
    <cellStyle name="Normal 3 15 2" xfId="251"/>
    <cellStyle name="Normal 3 15 3" xfId="330"/>
    <cellStyle name="Normal 3 16" xfId="164"/>
    <cellStyle name="Normal 3 16 2" xfId="252"/>
    <cellStyle name="Normal 3 16 3" xfId="331"/>
    <cellStyle name="Normal 3 17" xfId="512"/>
    <cellStyle name="Normal 3 18" xfId="513"/>
    <cellStyle name="Normal 3 2" xfId="110"/>
    <cellStyle name="Normal 3 2 2" xfId="111"/>
    <cellStyle name="Normal 3 2 3" xfId="112"/>
    <cellStyle name="Normal 3 2 3 2" xfId="222"/>
    <cellStyle name="Normal 3 2 3 2 2" xfId="420"/>
    <cellStyle name="Normal 3 2 3 3" xfId="301"/>
    <cellStyle name="Normal 3 2 3 3 2" xfId="421"/>
    <cellStyle name="Normal 3 2 3 4" xfId="422"/>
    <cellStyle name="Normal 3 2 3 4 2" xfId="423"/>
    <cellStyle name="Normal 3 2 3 5" xfId="424"/>
    <cellStyle name="Normal 3 2 4" xfId="165"/>
    <cellStyle name="Normal 3 2 4 2" xfId="253"/>
    <cellStyle name="Normal 3 2 4 3" xfId="332"/>
    <cellStyle name="Normal 3 2 5" xfId="221"/>
    <cellStyle name="Normal 3 2 5 2" xfId="425"/>
    <cellStyle name="Normal 3 2 6" xfId="300"/>
    <cellStyle name="Normal 3 2 6 2" xfId="426"/>
    <cellStyle name="Normal 3 2 7" xfId="427"/>
    <cellStyle name="Normal 3 3" xfId="113"/>
    <cellStyle name="Normal 3 3 2" xfId="114"/>
    <cellStyle name="Normal 3 3 2 2" xfId="224"/>
    <cellStyle name="Normal 3 3 2 2 2" xfId="428"/>
    <cellStyle name="Normal 3 3 2 3" xfId="303"/>
    <cellStyle name="Normal 3 3 2 3 2" xfId="429"/>
    <cellStyle name="Normal 3 3 2 4" xfId="430"/>
    <cellStyle name="Normal 3 3 2 4 2" xfId="431"/>
    <cellStyle name="Normal 3 3 2 5" xfId="432"/>
    <cellStyle name="Normal 3 3 3" xfId="166"/>
    <cellStyle name="Normal 3 3 3 2" xfId="254"/>
    <cellStyle name="Normal 3 3 3 3" xfId="333"/>
    <cellStyle name="Normal 3 3 4" xfId="223"/>
    <cellStyle name="Normal 3 3 4 2" xfId="433"/>
    <cellStyle name="Normal 3 3 5" xfId="302"/>
    <cellStyle name="Normal 3 3 5 2" xfId="434"/>
    <cellStyle name="Normal 3 3 6" xfId="435"/>
    <cellStyle name="Normal 3 4" xfId="115"/>
    <cellStyle name="Normal 3 4 2" xfId="116"/>
    <cellStyle name="Normal 3 4 2 2" xfId="226"/>
    <cellStyle name="Normal 3 4 2 2 2" xfId="436"/>
    <cellStyle name="Normal 3 4 2 3" xfId="305"/>
    <cellStyle name="Normal 3 4 2 3 2" xfId="437"/>
    <cellStyle name="Normal 3 4 2 4" xfId="438"/>
    <cellStyle name="Normal 3 4 2 4 2" xfId="439"/>
    <cellStyle name="Normal 3 4 2 5" xfId="440"/>
    <cellStyle name="Normal 3 4 3" xfId="167"/>
    <cellStyle name="Normal 3 4 3 2" xfId="255"/>
    <cellStyle name="Normal 3 4 3 3" xfId="334"/>
    <cellStyle name="Normal 3 4 4" xfId="225"/>
    <cellStyle name="Normal 3 4 4 2" xfId="441"/>
    <cellStyle name="Normal 3 4 5" xfId="304"/>
    <cellStyle name="Normal 3 4 5 2" xfId="442"/>
    <cellStyle name="Normal 3 4 6" xfId="443"/>
    <cellStyle name="Normal 3 5" xfId="117"/>
    <cellStyle name="Normal 3 5 2" xfId="118"/>
    <cellStyle name="Normal 3 5 2 2" xfId="228"/>
    <cellStyle name="Normal 3 5 2 2 2" xfId="444"/>
    <cellStyle name="Normal 3 5 2 3" xfId="307"/>
    <cellStyle name="Normal 3 5 2 3 2" xfId="445"/>
    <cellStyle name="Normal 3 5 2 4" xfId="446"/>
    <cellStyle name="Normal 3 5 2 4 2" xfId="447"/>
    <cellStyle name="Normal 3 5 2 5" xfId="448"/>
    <cellStyle name="Normal 3 5 3" xfId="168"/>
    <cellStyle name="Normal 3 5 3 2" xfId="256"/>
    <cellStyle name="Normal 3 5 3 3" xfId="335"/>
    <cellStyle name="Normal 3 5 4" xfId="227"/>
    <cellStyle name="Normal 3 5 4 2" xfId="449"/>
    <cellStyle name="Normal 3 5 5" xfId="306"/>
    <cellStyle name="Normal 3 5 5 2" xfId="450"/>
    <cellStyle name="Normal 3 5 6" xfId="451"/>
    <cellStyle name="Normal 3 6" xfId="119"/>
    <cellStyle name="Normal 3 6 2" xfId="169"/>
    <cellStyle name="Normal 3 6 2 2" xfId="257"/>
    <cellStyle name="Normal 3 6 2 3" xfId="336"/>
    <cellStyle name="Normal 3 7" xfId="120"/>
    <cellStyle name="Normal 3 7 2" xfId="170"/>
    <cellStyle name="Normal 3 7 2 2" xfId="258"/>
    <cellStyle name="Normal 3 7 2 3" xfId="337"/>
    <cellStyle name="Normal 3 8" xfId="121"/>
    <cellStyle name="Normal 3 8 2" xfId="122"/>
    <cellStyle name="Normal 3 8 2 2" xfId="230"/>
    <cellStyle name="Normal 3 8 2 2 2" xfId="452"/>
    <cellStyle name="Normal 3 8 2 3" xfId="309"/>
    <cellStyle name="Normal 3 8 2 3 2" xfId="453"/>
    <cellStyle name="Normal 3 8 2 4" xfId="454"/>
    <cellStyle name="Normal 3 8 2 4 2" xfId="455"/>
    <cellStyle name="Normal 3 8 2 5" xfId="456"/>
    <cellStyle name="Normal 3 8 3" xfId="171"/>
    <cellStyle name="Normal 3 8 3 2" xfId="259"/>
    <cellStyle name="Normal 3 8 3 3" xfId="338"/>
    <cellStyle name="Normal 3 8 4" xfId="229"/>
    <cellStyle name="Normal 3 8 4 2" xfId="457"/>
    <cellStyle name="Normal 3 8 5" xfId="308"/>
    <cellStyle name="Normal 3 8 5 2" xfId="458"/>
    <cellStyle name="Normal 3 8 6" xfId="459"/>
    <cellStyle name="Normal 3 9" xfId="123"/>
    <cellStyle name="Normal 3 9 2" xfId="124"/>
    <cellStyle name="Normal 3 9 2 2" xfId="232"/>
    <cellStyle name="Normal 3 9 2 2 2" xfId="460"/>
    <cellStyle name="Normal 3 9 2 2 2 2" xfId="515"/>
    <cellStyle name="Normal 3 9 2 3" xfId="311"/>
    <cellStyle name="Normal 3 9 2 3 2" xfId="461"/>
    <cellStyle name="Normal 3 9 2 4" xfId="462"/>
    <cellStyle name="Normal 3 9 2 4 2" xfId="463"/>
    <cellStyle name="Normal 3 9 2 5" xfId="464"/>
    <cellStyle name="Normal 3 9 3" xfId="172"/>
    <cellStyle name="Normal 3 9 3 2" xfId="260"/>
    <cellStyle name="Normal 3 9 3 3" xfId="339"/>
    <cellStyle name="Normal 3 9 4" xfId="231"/>
    <cellStyle name="Normal 3 9 4 2" xfId="465"/>
    <cellStyle name="Normal 3 9 5" xfId="310"/>
    <cellStyle name="Normal 3 9 5 2" xfId="466"/>
    <cellStyle name="Normal 3 9 6" xfId="467"/>
    <cellStyle name="Normal 4" xfId="125"/>
    <cellStyle name="Normal 4 2" xfId="126"/>
    <cellStyle name="Normal 4 3" xfId="233"/>
    <cellStyle name="Normal 4 3 2" xfId="468"/>
    <cellStyle name="Normal 4 4" xfId="312"/>
    <cellStyle name="Normal 4 4 2" xfId="469"/>
    <cellStyle name="Normal 4 5" xfId="470"/>
    <cellStyle name="Normal 4 5 2" xfId="471"/>
    <cellStyle name="Normal 4 6" xfId="472"/>
    <cellStyle name="Normal 5" xfId="127"/>
    <cellStyle name="Normal 5 2" xfId="128"/>
    <cellStyle name="Normal 5 2 2" xfId="129"/>
    <cellStyle name="Normal 5 2 2 2" xfId="236"/>
    <cellStyle name="Normal 5 2 2 2 2" xfId="473"/>
    <cellStyle name="Normal 5 2 2 3" xfId="315"/>
    <cellStyle name="Normal 5 2 2 3 2" xfId="474"/>
    <cellStyle name="Normal 5 2 2 4" xfId="475"/>
    <cellStyle name="Normal 5 2 2 4 2" xfId="476"/>
    <cellStyle name="Normal 5 2 2 5" xfId="477"/>
    <cellStyle name="Normal 5 2 3" xfId="235"/>
    <cellStyle name="Normal 5 2 3 2" xfId="478"/>
    <cellStyle name="Normal 5 2 4" xfId="314"/>
    <cellStyle name="Normal 5 2 4 2" xfId="479"/>
    <cellStyle name="Normal 5 2 5" xfId="480"/>
    <cellStyle name="Normal 5 2 5 2" xfId="481"/>
    <cellStyle name="Normal 5 2 6" xfId="482"/>
    <cellStyle name="Normal 5 3" xfId="130"/>
    <cellStyle name="Normal 5 3 2" xfId="237"/>
    <cellStyle name="Normal 5 3 2 2" xfId="483"/>
    <cellStyle name="Normal 5 3 3" xfId="316"/>
    <cellStyle name="Normal 5 3 3 2" xfId="484"/>
    <cellStyle name="Normal 5 3 4" xfId="485"/>
    <cellStyle name="Normal 5 3 4 2" xfId="486"/>
    <cellStyle name="Normal 5 3 5" xfId="487"/>
    <cellStyle name="Normal 5 4" xfId="234"/>
    <cellStyle name="Normal 5 4 2" xfId="488"/>
    <cellStyle name="Normal 5 5" xfId="313"/>
    <cellStyle name="Normal 5 5 2" xfId="489"/>
    <cellStyle name="Normal 5 6" xfId="490"/>
    <cellStyle name="Normal 5 6 2" xfId="491"/>
    <cellStyle name="Normal 5 7" xfId="492"/>
    <cellStyle name="Normal 6" xfId="131"/>
    <cellStyle name="Normal 7" xfId="132"/>
    <cellStyle name="Normal 7 2" xfId="133"/>
    <cellStyle name="Normal 7 2 2" xfId="239"/>
    <cellStyle name="Normal 7 2 2 2" xfId="493"/>
    <cellStyle name="Normal 7 2 3" xfId="318"/>
    <cellStyle name="Normal 7 2 3 2" xfId="494"/>
    <cellStyle name="Normal 7 2 4" xfId="495"/>
    <cellStyle name="Normal 7 2 4 2" xfId="496"/>
    <cellStyle name="Normal 7 2 5" xfId="497"/>
    <cellStyle name="Normal 7 3" xfId="238"/>
    <cellStyle name="Normal 7 3 2" xfId="498"/>
    <cellStyle name="Normal 7 4" xfId="317"/>
    <cellStyle name="Normal 7 4 2" xfId="499"/>
    <cellStyle name="Normal 7 5" xfId="500"/>
    <cellStyle name="Normal 7 5 2" xfId="501"/>
    <cellStyle name="Normal 7 6" xfId="502"/>
    <cellStyle name="Normal 8" xfId="134"/>
    <cellStyle name="Normal 8 2" xfId="240"/>
    <cellStyle name="Normal 8 2 2" xfId="503"/>
    <cellStyle name="Normal 8 3" xfId="319"/>
    <cellStyle name="Normal 8 3 2" xfId="504"/>
    <cellStyle name="Normal 8 4" xfId="505"/>
    <cellStyle name="Normal 8 4 2" xfId="506"/>
    <cellStyle name="Normal 8 5" xfId="507"/>
    <cellStyle name="Normal 8 6" xfId="508"/>
    <cellStyle name="Normal 8 7" xfId="516"/>
    <cellStyle name="Normal 9" xfId="135"/>
    <cellStyle name="Normal_2002 määrus lisa 5_Lisad 22.02.11 II" xfId="34"/>
    <cellStyle name="Normal_eelarve muutmise vorm" xfId="150"/>
    <cellStyle name="Normal_eelarve muutmise vorm 2 2" xfId="510"/>
    <cellStyle name="Normal_vorm 1 koond" xfId="35"/>
    <cellStyle name="Normal_vorm 1 koond_Lisad 22.02.11 II" xfId="36"/>
    <cellStyle name="Note" xfId="37" builtinId="10" customBuiltin="1"/>
    <cellStyle name="Note 2" xfId="136"/>
    <cellStyle name="Note 2 2" xfId="173"/>
    <cellStyle name="Note 3" xfId="144"/>
    <cellStyle name="Note 4" xfId="50"/>
    <cellStyle name="Output" xfId="38" builtinId="21" customBuiltin="1"/>
    <cellStyle name="Output 2" xfId="137"/>
    <cellStyle name="Percent" xfId="371" builtinId="5"/>
    <cellStyle name="Percent 2" xfId="45"/>
    <cellStyle name="Percent 2 2" xfId="211"/>
    <cellStyle name="Percent 3" xfId="138"/>
    <cellStyle name="Percent 4" xfId="157"/>
    <cellStyle name="Percent 4 2" xfId="245"/>
    <cellStyle name="Percent 4 3" xfId="324"/>
    <cellStyle name="Percent 5" xfId="174"/>
    <cellStyle name="Percent 5 2" xfId="175"/>
    <cellStyle name="Percent 5 2 2" xfId="262"/>
    <cellStyle name="Percent 5 2 3" xfId="341"/>
    <cellStyle name="Percent 5 2 4" xfId="374"/>
    <cellStyle name="Percent 5 3" xfId="261"/>
    <cellStyle name="Percent 5 4" xfId="340"/>
    <cellStyle name="Percent 6" xfId="176"/>
    <cellStyle name="Percent 6 2" xfId="263"/>
    <cellStyle name="Percent 6 3" xfId="342"/>
    <cellStyle name="Rõhk5" xfId="154"/>
    <cellStyle name="Rõhk5 2" xfId="139"/>
    <cellStyle name="Rõhk6" xfId="155"/>
    <cellStyle name="Rõhk6 2" xfId="140"/>
    <cellStyle name="Style 1" xfId="514"/>
    <cellStyle name="Title" xfId="39" builtinId="15" customBuiltin="1"/>
    <cellStyle name="Title 2" xfId="141"/>
    <cellStyle name="Total" xfId="40" builtinId="25" customBuiltin="1"/>
    <cellStyle name="Total 2" xfId="142"/>
    <cellStyle name="Warning Text" xfId="41" builtinId="11" customBuiltin="1"/>
    <cellStyle name="Warning Text 2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25</xdr:row>
      <xdr:rowOff>9525</xdr:rowOff>
    </xdr:from>
    <xdr:to>
      <xdr:col>15</xdr:col>
      <xdr:colOff>400050</xdr:colOff>
      <xdr:row>32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" y="6543675"/>
          <a:ext cx="9086850" cy="12763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Märkused:</a:t>
          </a:r>
          <a:endParaRPr lang="et-E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*  sh linnaeelarve, riigieelarve vahendid, välisrahastus, muu (teise </a:t>
          </a: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kohaliku omavalitsusüksuse eelarve vahendid, eraõigusliku juriidilise isiku finantseerimine (sh äriettevõte, mittetulunduslik organisatsioon vm)).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** näidatakse kõigi finantseerimisallikate lõikes</a:t>
          </a:r>
        </a:p>
        <a:p>
          <a:pPr algn="l" rtl="0">
            <a:defRPr sz="1000"/>
          </a:pPr>
          <a:r>
            <a:rPr lang="et-EE" sz="800" b="1" i="1" u="sng" strike="noStrike" baseline="0">
              <a:solidFill>
                <a:srgbClr val="000000"/>
              </a:solidFill>
              <a:latin typeface="Arial"/>
              <a:cs typeface="Arial"/>
            </a:rPr>
            <a:t>Selgitused:</a:t>
          </a:r>
          <a:endParaRPr lang="et-E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1. Tabelis kajastatakse välisprojektid ja programmid, milles linn osaleb.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2. Vahendite kajastamisel aastate lõikes näidatakse planeeritavad kulud.</a:t>
          </a:r>
        </a:p>
        <a:p>
          <a:pPr algn="l" rtl="0">
            <a:defRPr sz="1000"/>
          </a:pPr>
          <a:r>
            <a:rPr lang="et-E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3. Vormile tuleb lisada selgitused iga projekti kohta, sh projekti tingimused, kulg jm oluline informatsioon.</a:t>
          </a:r>
          <a:endParaRPr lang="et-E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data\Finantsteenistus\EELARVE%20OSAKOND\2011\2011%20EELARVE%20T&#196;ITMINE%20-%20VALGE%20RAAMAT\Koond%2026.04.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llinnlv.ee\data\Users\hirve\Documents\Ametikohtade%20hindamine\Copy%20of%20Koopia%20failist%20Tallinna%20Linnakantselei%20at%20palgatabel_2014_10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SUKORD"/>
      <sheetName val="1 KOONDEELARVE"/>
      <sheetName val="2 KOONDEA TÄITMINE"/>
      <sheetName val="3 TULUDE KOOND"/>
      <sheetName val="4 LK TULUD"/>
      <sheetName val="5 RR - OTSTARVE"/>
      <sheetName val="6 TOETUSED"/>
      <sheetName val="Sheet1"/>
      <sheetName val="7 OMATULUD"/>
      <sheetName val="8 KULUD"/>
      <sheetName val="9 INVEST"/>
      <sheetName val="10 FIN.TEH"/>
      <sheetName val="11 EESMÄRGID"/>
      <sheetName val="Probleemid"/>
      <sheetName val="Taotlu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hend"/>
      <sheetName val="Andmed"/>
      <sheetName val="põhipalk"/>
      <sheetName val="tulemustasu2"/>
      <sheetName val="tulemustasu"/>
      <sheetName val="öötöö, riigipühad"/>
      <sheetName val="muutuvad tasud"/>
      <sheetName val="mobiiltelefon"/>
      <sheetName val="Sheet1"/>
      <sheetName val="Maakonnad"/>
      <sheetName val="Job Families"/>
      <sheetName val="Job Names"/>
      <sheetName val="Sheet2"/>
      <sheetName val="Ametiasutused põhitasud 20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Harjumaa</v>
          </cell>
        </row>
        <row r="2">
          <cell r="A2" t="str">
            <v>Hiiumaa</v>
          </cell>
        </row>
        <row r="3">
          <cell r="A3" t="str">
            <v>Ida-Virumaa</v>
          </cell>
        </row>
        <row r="4">
          <cell r="A4" t="str">
            <v>Jõgevamaa</v>
          </cell>
        </row>
        <row r="5">
          <cell r="A5" t="str">
            <v>Järvamaa</v>
          </cell>
        </row>
        <row r="6">
          <cell r="A6" t="str">
            <v>Läänemaa</v>
          </cell>
        </row>
        <row r="7">
          <cell r="A7" t="str">
            <v>Lääne-Virumaa</v>
          </cell>
        </row>
        <row r="8">
          <cell r="A8" t="str">
            <v>Põlvamaa</v>
          </cell>
        </row>
        <row r="9">
          <cell r="A9" t="str">
            <v>Pärnumaa</v>
          </cell>
        </row>
        <row r="10">
          <cell r="A10" t="str">
            <v>Raplamaa</v>
          </cell>
        </row>
        <row r="11">
          <cell r="A11" t="str">
            <v>Saaremaa</v>
          </cell>
        </row>
        <row r="12">
          <cell r="A12" t="str">
            <v>Tartumaa</v>
          </cell>
        </row>
        <row r="13">
          <cell r="A13" t="str">
            <v>Valgamaa</v>
          </cell>
        </row>
        <row r="14">
          <cell r="A14" t="str">
            <v>Viljandimaa</v>
          </cell>
        </row>
        <row r="15">
          <cell r="A15" t="str">
            <v>Võrumaa</v>
          </cell>
        </row>
      </sheetData>
      <sheetData sheetId="10">
        <row r="2">
          <cell r="D2" t="str">
            <v>Actual Job Family</v>
          </cell>
          <cell r="E2" t="str">
            <v>Level</v>
          </cell>
          <cell r="F2" t="str">
            <v>Points</v>
          </cell>
          <cell r="G2" t="str">
            <v>min</v>
          </cell>
          <cell r="H2" t="str">
            <v>max</v>
          </cell>
        </row>
        <row r="3">
          <cell r="D3" t="str">
            <v>AT - (Sise)auditeerimine</v>
          </cell>
          <cell r="E3">
            <v>1</v>
          </cell>
          <cell r="F3">
            <v>184</v>
          </cell>
          <cell r="G3">
            <v>172</v>
          </cell>
          <cell r="H3">
            <v>197</v>
          </cell>
        </row>
        <row r="4">
          <cell r="D4" t="str">
            <v>AT - (Sise)auditeerimine</v>
          </cell>
          <cell r="E4">
            <v>2</v>
          </cell>
          <cell r="F4">
            <v>281</v>
          </cell>
          <cell r="G4">
            <v>262</v>
          </cell>
          <cell r="H4">
            <v>300</v>
          </cell>
        </row>
        <row r="5">
          <cell r="D5" t="str">
            <v>AT - (Sise)auditeerimine</v>
          </cell>
          <cell r="E5" t="str">
            <v>3A</v>
          </cell>
          <cell r="F5">
            <v>371</v>
          </cell>
          <cell r="G5">
            <v>346</v>
          </cell>
          <cell r="H5">
            <v>397</v>
          </cell>
        </row>
        <row r="6">
          <cell r="D6" t="str">
            <v>AT - (Sise)auditeerimine</v>
          </cell>
          <cell r="E6" t="str">
            <v>3B</v>
          </cell>
          <cell r="F6">
            <v>371</v>
          </cell>
          <cell r="G6">
            <v>346</v>
          </cell>
          <cell r="H6">
            <v>397</v>
          </cell>
        </row>
        <row r="7">
          <cell r="D7" t="str">
            <v>AT - (Sise)auditeerimine</v>
          </cell>
          <cell r="E7">
            <v>4</v>
          </cell>
          <cell r="F7">
            <v>492</v>
          </cell>
          <cell r="G7">
            <v>458</v>
          </cell>
          <cell r="H7">
            <v>526</v>
          </cell>
        </row>
        <row r="8">
          <cell r="D8" t="str">
            <v>AT - Andmeait</v>
          </cell>
          <cell r="E8">
            <v>1</v>
          </cell>
          <cell r="F8">
            <v>160</v>
          </cell>
          <cell r="G8">
            <v>150</v>
          </cell>
          <cell r="H8">
            <v>149</v>
          </cell>
        </row>
        <row r="9">
          <cell r="D9" t="str">
            <v>AT - Andmeait</v>
          </cell>
          <cell r="E9">
            <v>2</v>
          </cell>
          <cell r="F9">
            <v>244</v>
          </cell>
          <cell r="G9">
            <v>228</v>
          </cell>
          <cell r="H9">
            <v>261</v>
          </cell>
        </row>
        <row r="10">
          <cell r="D10" t="str">
            <v>AT - Andmeait</v>
          </cell>
          <cell r="E10">
            <v>3</v>
          </cell>
          <cell r="F10">
            <v>323</v>
          </cell>
          <cell r="G10">
            <v>301</v>
          </cell>
          <cell r="H10">
            <v>345</v>
          </cell>
        </row>
        <row r="11">
          <cell r="D11" t="str">
            <v>AT - Andmeait</v>
          </cell>
          <cell r="E11">
            <v>4</v>
          </cell>
          <cell r="F11">
            <v>427</v>
          </cell>
          <cell r="G11">
            <v>398</v>
          </cell>
          <cell r="H11">
            <v>457</v>
          </cell>
        </row>
        <row r="12">
          <cell r="D12" t="str">
            <v>AT - Andmeanalüüs ja -seire</v>
          </cell>
          <cell r="E12">
            <v>1</v>
          </cell>
          <cell r="F12">
            <v>121</v>
          </cell>
          <cell r="G12">
            <v>113</v>
          </cell>
          <cell r="H12">
            <v>129</v>
          </cell>
        </row>
        <row r="13">
          <cell r="D13" t="str">
            <v>AT - Andmeanalüüs ja -seire</v>
          </cell>
          <cell r="E13">
            <v>2</v>
          </cell>
          <cell r="F13">
            <v>212</v>
          </cell>
          <cell r="G13">
            <v>198</v>
          </cell>
          <cell r="H13">
            <v>227</v>
          </cell>
        </row>
        <row r="14">
          <cell r="D14" t="str">
            <v>AT - Andmeanalüüs ja -seire</v>
          </cell>
          <cell r="E14">
            <v>3</v>
          </cell>
          <cell r="F14">
            <v>281</v>
          </cell>
          <cell r="G14">
            <v>262</v>
          </cell>
          <cell r="H14">
            <v>300</v>
          </cell>
        </row>
        <row r="15">
          <cell r="D15" t="str">
            <v>AT - Andmeanalüüs ja -seire</v>
          </cell>
          <cell r="E15" t="str">
            <v>4A</v>
          </cell>
          <cell r="F15">
            <v>323</v>
          </cell>
          <cell r="G15">
            <v>301</v>
          </cell>
          <cell r="H15">
            <v>345</v>
          </cell>
        </row>
        <row r="16">
          <cell r="D16" t="str">
            <v>AT - Andmeanalüüs ja -seire</v>
          </cell>
          <cell r="E16" t="str">
            <v>4B</v>
          </cell>
          <cell r="F16">
            <v>427</v>
          </cell>
          <cell r="G16">
            <v>398</v>
          </cell>
          <cell r="H16">
            <v>457</v>
          </cell>
        </row>
        <row r="17">
          <cell r="D17" t="str">
            <v>AT - Andmeanalüüs ja -seire</v>
          </cell>
          <cell r="E17" t="str">
            <v>5A</v>
          </cell>
          <cell r="F17">
            <v>427</v>
          </cell>
          <cell r="G17">
            <v>398</v>
          </cell>
          <cell r="H17">
            <v>457</v>
          </cell>
        </row>
        <row r="18">
          <cell r="D18" t="str">
            <v>AT - Andmeanalüüs ja -seire</v>
          </cell>
          <cell r="E18" t="str">
            <v>5B</v>
          </cell>
          <cell r="F18">
            <v>492</v>
          </cell>
          <cell r="G18">
            <v>458</v>
          </cell>
          <cell r="H18">
            <v>526</v>
          </cell>
        </row>
        <row r="19">
          <cell r="D19" t="str">
            <v>AT - Arengu ja poliitika kujundamine</v>
          </cell>
          <cell r="E19">
            <v>1</v>
          </cell>
          <cell r="F19">
            <v>184</v>
          </cell>
          <cell r="G19">
            <v>172</v>
          </cell>
          <cell r="H19">
            <v>197</v>
          </cell>
        </row>
        <row r="20">
          <cell r="D20" t="str">
            <v>AT - Arengu ja poliitika kujundamine</v>
          </cell>
          <cell r="E20">
            <v>2</v>
          </cell>
          <cell r="F20">
            <v>244</v>
          </cell>
          <cell r="G20">
            <v>228</v>
          </cell>
          <cell r="H20">
            <v>261</v>
          </cell>
        </row>
        <row r="21">
          <cell r="D21" t="str">
            <v>AT - Arengu ja poliitika kujundamine</v>
          </cell>
          <cell r="E21">
            <v>3</v>
          </cell>
          <cell r="F21">
            <v>323</v>
          </cell>
          <cell r="G21">
            <v>301</v>
          </cell>
          <cell r="H21">
            <v>345</v>
          </cell>
        </row>
        <row r="22">
          <cell r="D22" t="str">
            <v>AT - Arengu ja poliitika kujundamine</v>
          </cell>
          <cell r="E22">
            <v>4</v>
          </cell>
          <cell r="F22">
            <v>427</v>
          </cell>
          <cell r="G22">
            <v>398</v>
          </cell>
          <cell r="H22">
            <v>457</v>
          </cell>
        </row>
        <row r="23">
          <cell r="D23" t="str">
            <v>AT - Arengu ja poliitika kujundamine</v>
          </cell>
          <cell r="E23">
            <v>5</v>
          </cell>
          <cell r="F23">
            <v>492</v>
          </cell>
          <cell r="G23">
            <v>458</v>
          </cell>
          <cell r="H23">
            <v>526</v>
          </cell>
        </row>
        <row r="24">
          <cell r="D24" t="str">
            <v>AT - Arengu ja poliitika kujundamine</v>
          </cell>
          <cell r="E24">
            <v>6</v>
          </cell>
          <cell r="F24">
            <v>651</v>
          </cell>
          <cell r="G24">
            <v>606</v>
          </cell>
          <cell r="H24">
            <v>696</v>
          </cell>
        </row>
        <row r="25">
          <cell r="D25" t="str">
            <v>AT - Arhiivindus</v>
          </cell>
          <cell r="E25" t="str">
            <v>1B</v>
          </cell>
          <cell r="F25">
            <v>139</v>
          </cell>
          <cell r="G25">
            <v>130</v>
          </cell>
          <cell r="H25">
            <v>149</v>
          </cell>
        </row>
        <row r="26">
          <cell r="D26" t="str">
            <v>AT - Arhiivindus</v>
          </cell>
          <cell r="E26" t="str">
            <v>1A</v>
          </cell>
          <cell r="F26">
            <v>160</v>
          </cell>
          <cell r="G26">
            <v>150</v>
          </cell>
          <cell r="H26">
            <v>171</v>
          </cell>
        </row>
        <row r="27">
          <cell r="D27" t="str">
            <v>AT - Arhiivindus</v>
          </cell>
          <cell r="E27" t="str">
            <v>2B</v>
          </cell>
          <cell r="F27">
            <v>184</v>
          </cell>
          <cell r="G27">
            <v>172</v>
          </cell>
          <cell r="H27">
            <v>197</v>
          </cell>
        </row>
        <row r="28">
          <cell r="D28" t="str">
            <v>AT - Arhiivindus</v>
          </cell>
          <cell r="E28" t="str">
            <v>2A</v>
          </cell>
          <cell r="F28">
            <v>212</v>
          </cell>
          <cell r="G28">
            <v>198</v>
          </cell>
          <cell r="H28">
            <v>227</v>
          </cell>
        </row>
        <row r="29">
          <cell r="D29" t="str">
            <v>AT - Arhiivindus</v>
          </cell>
          <cell r="E29" t="str">
            <v>3A</v>
          </cell>
          <cell r="F29">
            <v>281</v>
          </cell>
          <cell r="G29">
            <v>262</v>
          </cell>
          <cell r="H29">
            <v>300</v>
          </cell>
        </row>
        <row r="30">
          <cell r="D30" t="str">
            <v>AT - Arhiivindus</v>
          </cell>
          <cell r="E30" t="str">
            <v>3B</v>
          </cell>
          <cell r="F30">
            <v>281</v>
          </cell>
          <cell r="G30">
            <v>262</v>
          </cell>
          <cell r="H30">
            <v>300</v>
          </cell>
        </row>
        <row r="31">
          <cell r="D31" t="str">
            <v>AT - Arhiivindus</v>
          </cell>
          <cell r="E31">
            <v>4</v>
          </cell>
          <cell r="F31">
            <v>427</v>
          </cell>
          <cell r="G31">
            <v>398</v>
          </cell>
          <cell r="H31">
            <v>457</v>
          </cell>
        </row>
        <row r="32">
          <cell r="D32" t="str">
            <v>AT - Ekspertiis</v>
          </cell>
          <cell r="E32">
            <v>1</v>
          </cell>
          <cell r="F32">
            <v>160</v>
          </cell>
          <cell r="G32">
            <v>150</v>
          </cell>
          <cell r="H32">
            <v>171</v>
          </cell>
        </row>
        <row r="33">
          <cell r="D33" t="str">
            <v>AT - Ekspertiis</v>
          </cell>
          <cell r="E33">
            <v>2</v>
          </cell>
          <cell r="F33">
            <v>212</v>
          </cell>
          <cell r="G33">
            <v>198</v>
          </cell>
          <cell r="H33">
            <v>227</v>
          </cell>
        </row>
        <row r="34">
          <cell r="D34" t="str">
            <v>AT - Ekspertiis</v>
          </cell>
          <cell r="E34">
            <v>3</v>
          </cell>
          <cell r="F34">
            <v>281</v>
          </cell>
          <cell r="G34">
            <v>262</v>
          </cell>
          <cell r="H34">
            <v>300</v>
          </cell>
        </row>
        <row r="35">
          <cell r="D35" t="str">
            <v>AT - Ekspertiis</v>
          </cell>
          <cell r="E35">
            <v>4</v>
          </cell>
          <cell r="F35">
            <v>323</v>
          </cell>
          <cell r="G35">
            <v>301</v>
          </cell>
          <cell r="H35">
            <v>345</v>
          </cell>
        </row>
        <row r="36">
          <cell r="D36" t="str">
            <v>AT - Ekspertiis</v>
          </cell>
          <cell r="E36">
            <v>5</v>
          </cell>
          <cell r="F36">
            <v>427</v>
          </cell>
          <cell r="G36">
            <v>398</v>
          </cell>
          <cell r="H36">
            <v>457</v>
          </cell>
        </row>
        <row r="37">
          <cell r="D37" t="str">
            <v>AT - Finantsanalüüs, -planeerimine ja -juhtimine</v>
          </cell>
          <cell r="E37">
            <v>1</v>
          </cell>
          <cell r="F37">
            <v>160</v>
          </cell>
          <cell r="G37">
            <v>150</v>
          </cell>
          <cell r="H37">
            <v>171</v>
          </cell>
        </row>
        <row r="38">
          <cell r="D38" t="str">
            <v>AT - Finantsanalüüs, -planeerimine ja -juhtimine</v>
          </cell>
          <cell r="E38">
            <v>2</v>
          </cell>
          <cell r="F38">
            <v>184</v>
          </cell>
          <cell r="G38">
            <v>172</v>
          </cell>
          <cell r="H38">
            <v>197</v>
          </cell>
        </row>
        <row r="39">
          <cell r="D39" t="str">
            <v>AT - Finantsanalüüs, -planeerimine ja -juhtimine</v>
          </cell>
          <cell r="E39">
            <v>3</v>
          </cell>
          <cell r="F39">
            <v>281</v>
          </cell>
          <cell r="G39">
            <v>262</v>
          </cell>
          <cell r="H39">
            <v>300</v>
          </cell>
        </row>
        <row r="40">
          <cell r="D40" t="str">
            <v>AT - Finantsanalüüs, -planeerimine ja -juhtimine</v>
          </cell>
          <cell r="E40">
            <v>4</v>
          </cell>
          <cell r="F40">
            <v>427</v>
          </cell>
          <cell r="G40">
            <v>398</v>
          </cell>
          <cell r="H40">
            <v>457</v>
          </cell>
        </row>
        <row r="41">
          <cell r="D41" t="str">
            <v>AT - Finantsanalüüs, -planeerimine ja -juhtimine</v>
          </cell>
          <cell r="E41">
            <v>5</v>
          </cell>
          <cell r="F41">
            <v>492</v>
          </cell>
          <cell r="G41">
            <v>458</v>
          </cell>
          <cell r="H41">
            <v>526</v>
          </cell>
        </row>
        <row r="42">
          <cell r="D42" t="str">
            <v>AT - Geomaatika</v>
          </cell>
          <cell r="E42">
            <v>1</v>
          </cell>
          <cell r="F42">
            <v>160</v>
          </cell>
          <cell r="G42">
            <v>150</v>
          </cell>
          <cell r="H42">
            <v>171</v>
          </cell>
        </row>
        <row r="43">
          <cell r="D43" t="str">
            <v>AT - Geomaatika</v>
          </cell>
          <cell r="E43">
            <v>2</v>
          </cell>
          <cell r="F43">
            <v>212</v>
          </cell>
          <cell r="G43">
            <v>198</v>
          </cell>
          <cell r="H43">
            <v>227</v>
          </cell>
        </row>
        <row r="44">
          <cell r="D44" t="str">
            <v>AT - Geomaatika</v>
          </cell>
          <cell r="E44">
            <v>3</v>
          </cell>
          <cell r="F44">
            <v>244</v>
          </cell>
          <cell r="G44">
            <v>228</v>
          </cell>
          <cell r="H44">
            <v>261</v>
          </cell>
        </row>
        <row r="45">
          <cell r="D45" t="str">
            <v>AT - Geomaatika</v>
          </cell>
          <cell r="E45">
            <v>4</v>
          </cell>
          <cell r="F45">
            <v>371</v>
          </cell>
          <cell r="G45">
            <v>346</v>
          </cell>
          <cell r="H45">
            <v>397</v>
          </cell>
        </row>
        <row r="46">
          <cell r="D46" t="str">
            <v>AT - Haridus</v>
          </cell>
          <cell r="E46">
            <v>1</v>
          </cell>
          <cell r="F46">
            <v>160</v>
          </cell>
          <cell r="G46">
            <v>150</v>
          </cell>
          <cell r="H46">
            <v>171</v>
          </cell>
        </row>
        <row r="47">
          <cell r="D47" t="str">
            <v>AT - Haridus</v>
          </cell>
          <cell r="E47" t="str">
            <v>2A</v>
          </cell>
          <cell r="F47">
            <v>244</v>
          </cell>
          <cell r="G47">
            <v>228</v>
          </cell>
          <cell r="H47">
            <v>261</v>
          </cell>
        </row>
        <row r="48">
          <cell r="D48" t="str">
            <v>AT - Haridus</v>
          </cell>
          <cell r="E48" t="str">
            <v>2B</v>
          </cell>
          <cell r="F48">
            <v>244</v>
          </cell>
          <cell r="G48">
            <v>228</v>
          </cell>
          <cell r="H48">
            <v>261</v>
          </cell>
        </row>
        <row r="49">
          <cell r="D49" t="str">
            <v>AT - Haridus</v>
          </cell>
          <cell r="E49" t="str">
            <v>3A</v>
          </cell>
          <cell r="F49">
            <v>323</v>
          </cell>
          <cell r="G49">
            <v>301</v>
          </cell>
          <cell r="H49">
            <v>345</v>
          </cell>
        </row>
        <row r="50">
          <cell r="D50" t="str">
            <v>AT - Haridus</v>
          </cell>
          <cell r="E50" t="str">
            <v>3B</v>
          </cell>
          <cell r="F50">
            <v>323</v>
          </cell>
          <cell r="G50">
            <v>301</v>
          </cell>
          <cell r="H50">
            <v>345</v>
          </cell>
        </row>
        <row r="51">
          <cell r="D51" t="str">
            <v>AT - Haridus</v>
          </cell>
          <cell r="E51">
            <v>4</v>
          </cell>
          <cell r="F51">
            <v>492</v>
          </cell>
          <cell r="G51">
            <v>458</v>
          </cell>
          <cell r="H51">
            <v>526</v>
          </cell>
        </row>
        <row r="52">
          <cell r="D52" t="str">
            <v>AT - Info ja dokumendihaldus</v>
          </cell>
          <cell r="E52">
            <v>1</v>
          </cell>
          <cell r="F52">
            <v>105</v>
          </cell>
          <cell r="G52">
            <v>98</v>
          </cell>
          <cell r="H52">
            <v>112</v>
          </cell>
        </row>
        <row r="53">
          <cell r="D53" t="str">
            <v>AT - Info ja dokumendihaldus</v>
          </cell>
          <cell r="E53">
            <v>2</v>
          </cell>
          <cell r="F53">
            <v>139</v>
          </cell>
          <cell r="G53">
            <v>130</v>
          </cell>
          <cell r="H53">
            <v>149</v>
          </cell>
        </row>
        <row r="54">
          <cell r="D54" t="str">
            <v>AT - Info ja dokumendihaldus</v>
          </cell>
          <cell r="E54">
            <v>3</v>
          </cell>
          <cell r="F54">
            <v>212</v>
          </cell>
          <cell r="G54">
            <v>198</v>
          </cell>
          <cell r="H54">
            <v>227</v>
          </cell>
        </row>
        <row r="55">
          <cell r="D55" t="str">
            <v>AT - Info ja dokumendihaldus</v>
          </cell>
          <cell r="E55">
            <v>4</v>
          </cell>
          <cell r="F55">
            <v>281</v>
          </cell>
          <cell r="G55">
            <v>262</v>
          </cell>
          <cell r="H55">
            <v>300</v>
          </cell>
        </row>
        <row r="56">
          <cell r="D56" t="str">
            <v>AT - Info ja dokumendihaldus</v>
          </cell>
          <cell r="E56">
            <v>5</v>
          </cell>
          <cell r="F56">
            <v>371</v>
          </cell>
          <cell r="G56">
            <v>346</v>
          </cell>
          <cell r="H56">
            <v>397</v>
          </cell>
        </row>
        <row r="57">
          <cell r="D57" t="str">
            <v>AT - Inseneritööd</v>
          </cell>
          <cell r="E57">
            <v>1</v>
          </cell>
          <cell r="F57">
            <v>160</v>
          </cell>
          <cell r="G57">
            <v>150</v>
          </cell>
          <cell r="H57">
            <v>171</v>
          </cell>
        </row>
        <row r="58">
          <cell r="D58" t="str">
            <v>AT - Inseneritööd</v>
          </cell>
          <cell r="E58">
            <v>2</v>
          </cell>
          <cell r="F58">
            <v>244</v>
          </cell>
          <cell r="G58">
            <v>228</v>
          </cell>
          <cell r="H58">
            <v>261</v>
          </cell>
        </row>
        <row r="59">
          <cell r="D59" t="str">
            <v>AT - Inseneritööd</v>
          </cell>
          <cell r="E59">
            <v>3</v>
          </cell>
          <cell r="F59">
            <v>323</v>
          </cell>
          <cell r="G59">
            <v>301</v>
          </cell>
          <cell r="H59">
            <v>345</v>
          </cell>
        </row>
        <row r="60">
          <cell r="D60" t="str">
            <v>AT - Inseneritööd</v>
          </cell>
          <cell r="E60">
            <v>4</v>
          </cell>
          <cell r="F60">
            <v>427</v>
          </cell>
          <cell r="G60">
            <v>398</v>
          </cell>
          <cell r="H60">
            <v>457</v>
          </cell>
        </row>
        <row r="61">
          <cell r="D61" t="str">
            <v>AT - Instruktorid-koolitajad</v>
          </cell>
          <cell r="E61">
            <v>1</v>
          </cell>
          <cell r="F61">
            <v>160</v>
          </cell>
          <cell r="G61">
            <v>150</v>
          </cell>
          <cell r="H61">
            <v>171</v>
          </cell>
        </row>
        <row r="62">
          <cell r="D62" t="str">
            <v>AT - Instruktorid-koolitajad</v>
          </cell>
          <cell r="E62">
            <v>2</v>
          </cell>
          <cell r="F62">
            <v>212</v>
          </cell>
          <cell r="G62">
            <v>198</v>
          </cell>
          <cell r="H62">
            <v>227</v>
          </cell>
        </row>
        <row r="63">
          <cell r="D63" t="str">
            <v>AT - Instruktorid-koolitajad</v>
          </cell>
          <cell r="E63">
            <v>3</v>
          </cell>
          <cell r="F63">
            <v>281</v>
          </cell>
          <cell r="G63">
            <v>262</v>
          </cell>
          <cell r="H63">
            <v>300</v>
          </cell>
        </row>
        <row r="64">
          <cell r="D64" t="str">
            <v>AT - Isikute teenindamine</v>
          </cell>
          <cell r="E64">
            <v>1</v>
          </cell>
          <cell r="F64">
            <v>79</v>
          </cell>
          <cell r="G64">
            <v>74</v>
          </cell>
          <cell r="H64">
            <v>84</v>
          </cell>
        </row>
        <row r="65">
          <cell r="D65" t="str">
            <v>AT - Isikute teenindamine</v>
          </cell>
          <cell r="E65">
            <v>2</v>
          </cell>
          <cell r="F65">
            <v>105</v>
          </cell>
          <cell r="G65">
            <v>98</v>
          </cell>
          <cell r="H65">
            <v>112</v>
          </cell>
        </row>
        <row r="66">
          <cell r="D66" t="str">
            <v>AT - Isikute teenindamine</v>
          </cell>
          <cell r="E66" t="str">
            <v>3A</v>
          </cell>
          <cell r="F66">
            <v>139</v>
          </cell>
          <cell r="G66">
            <v>130</v>
          </cell>
          <cell r="H66">
            <v>149</v>
          </cell>
        </row>
        <row r="67">
          <cell r="D67" t="str">
            <v>AT - Isikute teenindamine</v>
          </cell>
          <cell r="E67" t="str">
            <v>3B</v>
          </cell>
          <cell r="F67">
            <v>160</v>
          </cell>
          <cell r="G67">
            <v>150</v>
          </cell>
          <cell r="H67">
            <v>171</v>
          </cell>
        </row>
        <row r="68">
          <cell r="D68" t="str">
            <v>AT - Isikute teenindamine</v>
          </cell>
          <cell r="E68">
            <v>4</v>
          </cell>
          <cell r="F68">
            <v>244</v>
          </cell>
          <cell r="G68">
            <v>228</v>
          </cell>
          <cell r="H68">
            <v>261</v>
          </cell>
        </row>
        <row r="69">
          <cell r="D69" t="str">
            <v>AT - Isikute teenindamine</v>
          </cell>
          <cell r="E69">
            <v>5</v>
          </cell>
          <cell r="F69">
            <v>323</v>
          </cell>
          <cell r="G69">
            <v>301</v>
          </cell>
          <cell r="H69">
            <v>345</v>
          </cell>
        </row>
        <row r="70">
          <cell r="D70" t="str">
            <v>AT - IT - andmeturve</v>
          </cell>
          <cell r="E70">
            <v>1</v>
          </cell>
          <cell r="F70">
            <v>184</v>
          </cell>
          <cell r="G70">
            <v>172</v>
          </cell>
          <cell r="H70">
            <v>197</v>
          </cell>
        </row>
        <row r="71">
          <cell r="D71" t="str">
            <v>AT - IT - andmeturve</v>
          </cell>
          <cell r="E71">
            <v>2</v>
          </cell>
          <cell r="F71">
            <v>281</v>
          </cell>
          <cell r="G71">
            <v>262</v>
          </cell>
          <cell r="H71">
            <v>300</v>
          </cell>
        </row>
        <row r="72">
          <cell r="D72" t="str">
            <v>AT - IT - andmeturve</v>
          </cell>
          <cell r="E72">
            <v>3</v>
          </cell>
          <cell r="F72">
            <v>371</v>
          </cell>
          <cell r="G72">
            <v>346</v>
          </cell>
          <cell r="H72">
            <v>397</v>
          </cell>
        </row>
        <row r="73">
          <cell r="D73" t="str">
            <v>AT - IT - arvutigraafika</v>
          </cell>
          <cell r="E73">
            <v>1</v>
          </cell>
          <cell r="F73">
            <v>139</v>
          </cell>
          <cell r="G73">
            <v>130</v>
          </cell>
          <cell r="H73">
            <v>149</v>
          </cell>
        </row>
        <row r="74">
          <cell r="D74" t="str">
            <v>AT - IT - arvutigraafika</v>
          </cell>
          <cell r="E74">
            <v>2</v>
          </cell>
          <cell r="F74">
            <v>244</v>
          </cell>
          <cell r="G74">
            <v>228</v>
          </cell>
          <cell r="H74">
            <v>261</v>
          </cell>
        </row>
        <row r="75">
          <cell r="D75" t="str">
            <v>AT - IT - juhtimine</v>
          </cell>
          <cell r="E75">
            <v>1</v>
          </cell>
          <cell r="F75">
            <v>244</v>
          </cell>
          <cell r="G75">
            <v>228</v>
          </cell>
          <cell r="H75">
            <v>261</v>
          </cell>
        </row>
        <row r="76">
          <cell r="D76" t="str">
            <v>AT - IT - juhtimine</v>
          </cell>
          <cell r="E76">
            <v>2</v>
          </cell>
          <cell r="F76">
            <v>371</v>
          </cell>
          <cell r="G76">
            <v>346</v>
          </cell>
          <cell r="H76">
            <v>397</v>
          </cell>
        </row>
        <row r="77">
          <cell r="D77" t="str">
            <v>AT - IT - juhtimine</v>
          </cell>
          <cell r="E77">
            <v>3</v>
          </cell>
          <cell r="F77">
            <v>492</v>
          </cell>
          <cell r="G77">
            <v>458</v>
          </cell>
          <cell r="H77">
            <v>526</v>
          </cell>
        </row>
        <row r="78">
          <cell r="D78" t="str">
            <v>AT - IT - konsultandid</v>
          </cell>
          <cell r="E78">
            <v>1</v>
          </cell>
          <cell r="F78">
            <v>212</v>
          </cell>
          <cell r="G78">
            <v>198</v>
          </cell>
          <cell r="H78">
            <v>227</v>
          </cell>
        </row>
        <row r="79">
          <cell r="D79" t="str">
            <v>AT - IT - konsultandid</v>
          </cell>
          <cell r="E79">
            <v>2</v>
          </cell>
          <cell r="F79">
            <v>281</v>
          </cell>
          <cell r="G79">
            <v>262</v>
          </cell>
          <cell r="H79">
            <v>300</v>
          </cell>
        </row>
        <row r="80">
          <cell r="D80" t="str">
            <v>AT - IT - konsultandid</v>
          </cell>
          <cell r="E80">
            <v>3</v>
          </cell>
          <cell r="F80">
            <v>427</v>
          </cell>
          <cell r="G80">
            <v>398</v>
          </cell>
          <cell r="H80">
            <v>457</v>
          </cell>
        </row>
        <row r="81">
          <cell r="D81" t="str">
            <v>AT - IT - projektijuhtimine</v>
          </cell>
          <cell r="E81">
            <v>1</v>
          </cell>
          <cell r="F81">
            <v>212</v>
          </cell>
          <cell r="G81">
            <v>198</v>
          </cell>
          <cell r="H81">
            <v>227</v>
          </cell>
        </row>
        <row r="82">
          <cell r="D82" t="str">
            <v>AT - IT - projektijuhtimine</v>
          </cell>
          <cell r="E82">
            <v>2</v>
          </cell>
          <cell r="F82">
            <v>281</v>
          </cell>
          <cell r="G82">
            <v>262</v>
          </cell>
          <cell r="H82">
            <v>300</v>
          </cell>
        </row>
        <row r="83">
          <cell r="D83" t="str">
            <v>AT - IT - projektijuhtimine</v>
          </cell>
          <cell r="E83">
            <v>3</v>
          </cell>
          <cell r="F83">
            <v>371</v>
          </cell>
          <cell r="G83">
            <v>346</v>
          </cell>
          <cell r="H83">
            <v>397</v>
          </cell>
        </row>
        <row r="84">
          <cell r="D84" t="str">
            <v>AT - IT - süsteemiadministratsioon</v>
          </cell>
          <cell r="E84">
            <v>1</v>
          </cell>
          <cell r="F84">
            <v>139</v>
          </cell>
          <cell r="G84">
            <v>130</v>
          </cell>
          <cell r="H84">
            <v>149</v>
          </cell>
        </row>
        <row r="85">
          <cell r="D85" t="str">
            <v>AT - IT - süsteemiadministratsioon</v>
          </cell>
          <cell r="E85">
            <v>2</v>
          </cell>
          <cell r="F85">
            <v>212</v>
          </cell>
          <cell r="G85">
            <v>198</v>
          </cell>
          <cell r="H85">
            <v>227</v>
          </cell>
        </row>
        <row r="86">
          <cell r="D86" t="str">
            <v>AT - IT - süsteemiadministratsioon</v>
          </cell>
          <cell r="E86">
            <v>3</v>
          </cell>
          <cell r="F86">
            <v>281</v>
          </cell>
          <cell r="G86">
            <v>262</v>
          </cell>
          <cell r="H86">
            <v>300</v>
          </cell>
        </row>
        <row r="87">
          <cell r="D87" t="str">
            <v>AT - IT - süsteemiadministratsioon</v>
          </cell>
          <cell r="E87">
            <v>4</v>
          </cell>
          <cell r="F87">
            <v>427</v>
          </cell>
          <cell r="G87">
            <v>398</v>
          </cell>
          <cell r="H87">
            <v>457</v>
          </cell>
        </row>
        <row r="88">
          <cell r="D88" t="str">
            <v>AT - IT - süsteemianalüüs</v>
          </cell>
          <cell r="E88">
            <v>1</v>
          </cell>
          <cell r="F88">
            <v>160</v>
          </cell>
          <cell r="G88">
            <v>150</v>
          </cell>
          <cell r="H88">
            <v>171</v>
          </cell>
        </row>
        <row r="89">
          <cell r="D89" t="str">
            <v>AT - IT - süsteemianalüüs</v>
          </cell>
          <cell r="E89">
            <v>2</v>
          </cell>
          <cell r="F89">
            <v>244</v>
          </cell>
          <cell r="G89">
            <v>228</v>
          </cell>
          <cell r="H89">
            <v>261</v>
          </cell>
        </row>
        <row r="90">
          <cell r="D90" t="str">
            <v>AT - IT - süsteemianalüüs</v>
          </cell>
          <cell r="E90">
            <v>3</v>
          </cell>
          <cell r="F90">
            <v>323</v>
          </cell>
          <cell r="G90">
            <v>301</v>
          </cell>
          <cell r="H90">
            <v>345</v>
          </cell>
        </row>
        <row r="91">
          <cell r="D91" t="str">
            <v>AT - IT - süsteemianalüüs</v>
          </cell>
          <cell r="E91">
            <v>4</v>
          </cell>
          <cell r="F91">
            <v>492</v>
          </cell>
          <cell r="G91">
            <v>458</v>
          </cell>
          <cell r="H91">
            <v>526</v>
          </cell>
        </row>
        <row r="92">
          <cell r="D92" t="str">
            <v>AT - IT - süsteemiarhitektuur</v>
          </cell>
          <cell r="E92">
            <v>1</v>
          </cell>
          <cell r="F92">
            <v>323</v>
          </cell>
          <cell r="G92">
            <v>301</v>
          </cell>
          <cell r="H92">
            <v>345</v>
          </cell>
        </row>
        <row r="93">
          <cell r="D93" t="str">
            <v>AT - IT - süsteemiarhitektuur</v>
          </cell>
          <cell r="E93">
            <v>2</v>
          </cell>
          <cell r="F93">
            <v>427</v>
          </cell>
          <cell r="G93">
            <v>398</v>
          </cell>
          <cell r="H93">
            <v>457</v>
          </cell>
        </row>
        <row r="94">
          <cell r="D94" t="str">
            <v>AT - IT - süsteemiarhitektuur</v>
          </cell>
          <cell r="E94">
            <v>3</v>
          </cell>
          <cell r="F94">
            <v>566</v>
          </cell>
          <cell r="G94">
            <v>527</v>
          </cell>
          <cell r="H94">
            <v>605</v>
          </cell>
        </row>
        <row r="95">
          <cell r="D95" t="str">
            <v>AT - IT - tarkvara programmeerimine</v>
          </cell>
          <cell r="E95">
            <v>1</v>
          </cell>
          <cell r="F95">
            <v>160</v>
          </cell>
          <cell r="G95">
            <v>150</v>
          </cell>
          <cell r="H95">
            <v>171</v>
          </cell>
        </row>
        <row r="96">
          <cell r="D96" t="str">
            <v>AT - IT - tarkvara programmeerimine</v>
          </cell>
          <cell r="E96">
            <v>2</v>
          </cell>
          <cell r="F96">
            <v>212</v>
          </cell>
          <cell r="G96">
            <v>198</v>
          </cell>
          <cell r="H96">
            <v>227</v>
          </cell>
        </row>
        <row r="97">
          <cell r="D97" t="str">
            <v>AT - IT - tarkvara programmeerimine</v>
          </cell>
          <cell r="E97">
            <v>3</v>
          </cell>
          <cell r="F97">
            <v>281</v>
          </cell>
          <cell r="G97">
            <v>262</v>
          </cell>
          <cell r="H97">
            <v>300</v>
          </cell>
        </row>
        <row r="98">
          <cell r="D98" t="str">
            <v>AT - IT - tarkvara programmeerimine</v>
          </cell>
          <cell r="E98">
            <v>4</v>
          </cell>
          <cell r="F98">
            <v>427</v>
          </cell>
          <cell r="G98">
            <v>398</v>
          </cell>
          <cell r="H98">
            <v>457</v>
          </cell>
        </row>
        <row r="99">
          <cell r="D99" t="str">
            <v>AT - IT - teenuste tugi</v>
          </cell>
          <cell r="E99">
            <v>1</v>
          </cell>
          <cell r="F99">
            <v>160</v>
          </cell>
          <cell r="G99">
            <v>150</v>
          </cell>
          <cell r="H99">
            <v>171</v>
          </cell>
        </row>
        <row r="100">
          <cell r="D100" t="str">
            <v>AT - IT - teenuste tugi</v>
          </cell>
          <cell r="E100">
            <v>2</v>
          </cell>
          <cell r="F100">
            <v>212</v>
          </cell>
          <cell r="G100">
            <v>198</v>
          </cell>
          <cell r="H100">
            <v>227</v>
          </cell>
        </row>
        <row r="101">
          <cell r="D101" t="str">
            <v>AT - IT - teenuste tugi</v>
          </cell>
          <cell r="E101">
            <v>3</v>
          </cell>
          <cell r="F101">
            <v>281</v>
          </cell>
          <cell r="G101">
            <v>262</v>
          </cell>
          <cell r="H101">
            <v>300</v>
          </cell>
        </row>
        <row r="102">
          <cell r="D102" t="str">
            <v>AT - IT - testimine</v>
          </cell>
          <cell r="E102">
            <v>1</v>
          </cell>
          <cell r="F102">
            <v>121</v>
          </cell>
          <cell r="G102">
            <v>113</v>
          </cell>
          <cell r="H102">
            <v>129</v>
          </cell>
        </row>
        <row r="103">
          <cell r="D103" t="str">
            <v>AT - IT - testimine</v>
          </cell>
          <cell r="E103">
            <v>2</v>
          </cell>
          <cell r="F103">
            <v>160</v>
          </cell>
          <cell r="G103">
            <v>150</v>
          </cell>
          <cell r="H103">
            <v>171</v>
          </cell>
        </row>
        <row r="104">
          <cell r="D104" t="str">
            <v>AT - IT - testimine</v>
          </cell>
          <cell r="E104">
            <v>3</v>
          </cell>
          <cell r="F104">
            <v>212</v>
          </cell>
          <cell r="G104">
            <v>198</v>
          </cell>
          <cell r="H104">
            <v>227</v>
          </cell>
        </row>
        <row r="105">
          <cell r="D105" t="str">
            <v>AT - IT - testimine</v>
          </cell>
          <cell r="E105">
            <v>4</v>
          </cell>
          <cell r="F105">
            <v>281</v>
          </cell>
          <cell r="G105">
            <v>262</v>
          </cell>
          <cell r="H105">
            <v>300</v>
          </cell>
        </row>
        <row r="106">
          <cell r="D106" t="str">
            <v>AT - Kokad</v>
          </cell>
          <cell r="E106">
            <v>1</v>
          </cell>
          <cell r="F106">
            <v>79</v>
          </cell>
          <cell r="G106">
            <v>74</v>
          </cell>
          <cell r="H106">
            <v>84</v>
          </cell>
        </row>
        <row r="107">
          <cell r="D107" t="str">
            <v>AT - Kokad</v>
          </cell>
          <cell r="E107">
            <v>2</v>
          </cell>
          <cell r="F107">
            <v>105</v>
          </cell>
          <cell r="G107">
            <v>98</v>
          </cell>
          <cell r="H107">
            <v>112</v>
          </cell>
        </row>
        <row r="108">
          <cell r="D108" t="str">
            <v>AT - Kokad</v>
          </cell>
          <cell r="E108">
            <v>3</v>
          </cell>
          <cell r="F108">
            <v>160</v>
          </cell>
          <cell r="G108">
            <v>150</v>
          </cell>
          <cell r="H108">
            <v>171</v>
          </cell>
        </row>
        <row r="109">
          <cell r="D109" t="str">
            <v>AT - Kokad</v>
          </cell>
          <cell r="E109">
            <v>4</v>
          </cell>
          <cell r="F109">
            <v>281</v>
          </cell>
          <cell r="G109">
            <v>262</v>
          </cell>
          <cell r="H109">
            <v>300</v>
          </cell>
        </row>
        <row r="110">
          <cell r="D110" t="str">
            <v>AT - Kommunikatsiooni juhtimine</v>
          </cell>
          <cell r="E110">
            <v>1</v>
          </cell>
          <cell r="F110">
            <v>160</v>
          </cell>
          <cell r="G110">
            <v>150</v>
          </cell>
          <cell r="H110">
            <v>171</v>
          </cell>
        </row>
        <row r="111">
          <cell r="D111" t="str">
            <v>AT - Kommunikatsiooni juhtimine</v>
          </cell>
          <cell r="E111">
            <v>2</v>
          </cell>
          <cell r="F111">
            <v>244</v>
          </cell>
          <cell r="G111">
            <v>228</v>
          </cell>
          <cell r="H111">
            <v>261</v>
          </cell>
        </row>
        <row r="112">
          <cell r="D112" t="str">
            <v>AT - Kommunikatsiooni juhtimine</v>
          </cell>
          <cell r="E112">
            <v>3</v>
          </cell>
          <cell r="F112">
            <v>323</v>
          </cell>
          <cell r="G112">
            <v>301</v>
          </cell>
          <cell r="H112">
            <v>345</v>
          </cell>
        </row>
        <row r="113">
          <cell r="D113" t="str">
            <v>AT - Kommunikatsiooni juhtimine</v>
          </cell>
          <cell r="E113">
            <v>4</v>
          </cell>
          <cell r="F113">
            <v>492</v>
          </cell>
          <cell r="G113">
            <v>458</v>
          </cell>
          <cell r="H113">
            <v>526</v>
          </cell>
        </row>
        <row r="114">
          <cell r="D114" t="str">
            <v>AT - Koostöö korraldamine</v>
          </cell>
          <cell r="E114">
            <v>1</v>
          </cell>
          <cell r="F114">
            <v>160</v>
          </cell>
          <cell r="G114">
            <v>150</v>
          </cell>
          <cell r="H114">
            <v>171</v>
          </cell>
        </row>
        <row r="115">
          <cell r="D115" t="str">
            <v>AT - Koostöö korraldamine</v>
          </cell>
          <cell r="E115">
            <v>2</v>
          </cell>
          <cell r="F115">
            <v>212</v>
          </cell>
          <cell r="G115">
            <v>198</v>
          </cell>
          <cell r="H115">
            <v>227</v>
          </cell>
        </row>
        <row r="116">
          <cell r="D116" t="str">
            <v>AT - Koostöö korraldamine</v>
          </cell>
          <cell r="E116">
            <v>3</v>
          </cell>
          <cell r="F116">
            <v>281</v>
          </cell>
          <cell r="G116">
            <v>262</v>
          </cell>
          <cell r="H116">
            <v>300</v>
          </cell>
        </row>
        <row r="117">
          <cell r="D117" t="str">
            <v>AT - Koostöö korraldamine</v>
          </cell>
          <cell r="E117">
            <v>4</v>
          </cell>
          <cell r="F117">
            <v>427</v>
          </cell>
          <cell r="G117">
            <v>398</v>
          </cell>
          <cell r="H117">
            <v>457</v>
          </cell>
        </row>
        <row r="118">
          <cell r="D118" t="str">
            <v>AT - Korra tagamine</v>
          </cell>
          <cell r="E118">
            <v>1</v>
          </cell>
          <cell r="F118">
            <v>105</v>
          </cell>
          <cell r="G118">
            <v>98</v>
          </cell>
          <cell r="H118">
            <v>112</v>
          </cell>
        </row>
        <row r="119">
          <cell r="D119" t="str">
            <v>AT - Korra tagamine</v>
          </cell>
          <cell r="E119">
            <v>2</v>
          </cell>
          <cell r="F119">
            <v>139</v>
          </cell>
          <cell r="G119">
            <v>130</v>
          </cell>
          <cell r="H119">
            <v>149</v>
          </cell>
        </row>
        <row r="120">
          <cell r="D120" t="str">
            <v>AT - Korra tagamine</v>
          </cell>
          <cell r="E120">
            <v>3</v>
          </cell>
          <cell r="F120">
            <v>184</v>
          </cell>
          <cell r="G120">
            <v>172</v>
          </cell>
          <cell r="H120">
            <v>197</v>
          </cell>
        </row>
        <row r="121">
          <cell r="D121" t="str">
            <v>AT - Korra tagamine</v>
          </cell>
          <cell r="E121">
            <v>4</v>
          </cell>
          <cell r="F121">
            <v>212</v>
          </cell>
          <cell r="G121">
            <v>198</v>
          </cell>
          <cell r="H121">
            <v>227</v>
          </cell>
        </row>
        <row r="122">
          <cell r="D122" t="str">
            <v>AT - Korra tagamine</v>
          </cell>
          <cell r="E122">
            <v>5</v>
          </cell>
          <cell r="F122">
            <v>244</v>
          </cell>
          <cell r="G122">
            <v>228</v>
          </cell>
          <cell r="H122">
            <v>261</v>
          </cell>
        </row>
        <row r="123">
          <cell r="D123" t="str">
            <v>AT - Korra tagamine</v>
          </cell>
          <cell r="E123">
            <v>6</v>
          </cell>
          <cell r="F123">
            <v>323</v>
          </cell>
          <cell r="G123">
            <v>301</v>
          </cell>
          <cell r="H123">
            <v>345</v>
          </cell>
        </row>
        <row r="124">
          <cell r="D124" t="str">
            <v>AT - Korra tagamine</v>
          </cell>
          <cell r="E124">
            <v>7</v>
          </cell>
          <cell r="F124">
            <v>427</v>
          </cell>
          <cell r="G124">
            <v>398</v>
          </cell>
          <cell r="H124">
            <v>457</v>
          </cell>
        </row>
        <row r="125">
          <cell r="D125" t="str">
            <v>AT - Kunstilised tööd</v>
          </cell>
          <cell r="E125">
            <v>1</v>
          </cell>
          <cell r="F125">
            <v>139</v>
          </cell>
          <cell r="G125">
            <v>130</v>
          </cell>
          <cell r="H125">
            <v>149</v>
          </cell>
        </row>
        <row r="126">
          <cell r="D126" t="str">
            <v>AT - Kunstilised tööd</v>
          </cell>
          <cell r="E126">
            <v>2</v>
          </cell>
          <cell r="F126">
            <v>184</v>
          </cell>
          <cell r="G126">
            <v>172</v>
          </cell>
          <cell r="H126">
            <v>197</v>
          </cell>
        </row>
        <row r="127">
          <cell r="D127" t="str">
            <v>AT - Laboritööd</v>
          </cell>
          <cell r="E127">
            <v>1</v>
          </cell>
          <cell r="F127">
            <v>79</v>
          </cell>
          <cell r="G127">
            <v>74</v>
          </cell>
          <cell r="H127">
            <v>84</v>
          </cell>
        </row>
        <row r="128">
          <cell r="D128" t="str">
            <v>AT - Laboritööd</v>
          </cell>
          <cell r="E128">
            <v>2</v>
          </cell>
          <cell r="F128">
            <v>121</v>
          </cell>
          <cell r="G128">
            <v>113</v>
          </cell>
          <cell r="H128">
            <v>129</v>
          </cell>
        </row>
        <row r="129">
          <cell r="D129" t="str">
            <v>AT - Laboritööd</v>
          </cell>
          <cell r="E129">
            <v>3</v>
          </cell>
          <cell r="F129">
            <v>184</v>
          </cell>
          <cell r="G129">
            <v>172</v>
          </cell>
          <cell r="H129">
            <v>197</v>
          </cell>
        </row>
        <row r="130">
          <cell r="D130" t="str">
            <v>AT - Laboritööd</v>
          </cell>
          <cell r="E130">
            <v>4</v>
          </cell>
          <cell r="F130">
            <v>244</v>
          </cell>
          <cell r="G130">
            <v>228</v>
          </cell>
          <cell r="H130">
            <v>261</v>
          </cell>
        </row>
        <row r="131">
          <cell r="D131" t="str">
            <v>AT - Laboritööd</v>
          </cell>
          <cell r="E131">
            <v>5</v>
          </cell>
          <cell r="F131">
            <v>323</v>
          </cell>
          <cell r="G131">
            <v>301</v>
          </cell>
          <cell r="H131">
            <v>345</v>
          </cell>
        </row>
        <row r="132">
          <cell r="D132" t="str">
            <v>AT - Ladu</v>
          </cell>
          <cell r="E132">
            <v>1</v>
          </cell>
          <cell r="F132">
            <v>91</v>
          </cell>
          <cell r="G132">
            <v>85</v>
          </cell>
          <cell r="H132">
            <v>97</v>
          </cell>
        </row>
        <row r="133">
          <cell r="D133" t="str">
            <v>AT - Ladu</v>
          </cell>
          <cell r="E133">
            <v>2</v>
          </cell>
          <cell r="F133">
            <v>139</v>
          </cell>
          <cell r="G133">
            <v>130</v>
          </cell>
          <cell r="H133">
            <v>149</v>
          </cell>
        </row>
        <row r="134">
          <cell r="D134" t="str">
            <v>AT - Ladu</v>
          </cell>
          <cell r="E134">
            <v>3</v>
          </cell>
          <cell r="F134">
            <v>184</v>
          </cell>
          <cell r="G134">
            <v>172</v>
          </cell>
          <cell r="H134">
            <v>197</v>
          </cell>
        </row>
        <row r="135">
          <cell r="D135" t="str">
            <v>AT - Ladu</v>
          </cell>
          <cell r="E135">
            <v>4</v>
          </cell>
          <cell r="F135">
            <v>323</v>
          </cell>
          <cell r="G135">
            <v>301</v>
          </cell>
          <cell r="H135">
            <v>345</v>
          </cell>
        </row>
        <row r="136">
          <cell r="D136" t="str">
            <v>AT - Laevameeskond</v>
          </cell>
          <cell r="E136">
            <v>1</v>
          </cell>
          <cell r="F136">
            <v>91</v>
          </cell>
          <cell r="G136">
            <v>85</v>
          </cell>
          <cell r="H136">
            <v>97</v>
          </cell>
        </row>
        <row r="137">
          <cell r="D137" t="str">
            <v>AT - Laevameeskond</v>
          </cell>
          <cell r="E137">
            <v>2</v>
          </cell>
          <cell r="F137">
            <v>139</v>
          </cell>
          <cell r="G137">
            <v>130</v>
          </cell>
          <cell r="H137">
            <v>149</v>
          </cell>
        </row>
        <row r="138">
          <cell r="D138" t="str">
            <v>AT - Laevameeskond</v>
          </cell>
          <cell r="E138">
            <v>3</v>
          </cell>
          <cell r="F138">
            <v>160</v>
          </cell>
          <cell r="G138">
            <v>150</v>
          </cell>
          <cell r="H138">
            <v>171</v>
          </cell>
        </row>
        <row r="139">
          <cell r="D139" t="str">
            <v>AT - Laevameeskond</v>
          </cell>
          <cell r="E139" t="str">
            <v>4A</v>
          </cell>
          <cell r="F139">
            <v>184</v>
          </cell>
          <cell r="G139">
            <v>172</v>
          </cell>
          <cell r="H139">
            <v>197</v>
          </cell>
        </row>
        <row r="140">
          <cell r="D140" t="str">
            <v>AT - Laevameeskond</v>
          </cell>
          <cell r="E140" t="str">
            <v>4B</v>
          </cell>
          <cell r="F140">
            <v>212</v>
          </cell>
          <cell r="G140">
            <v>198</v>
          </cell>
          <cell r="H140">
            <v>227</v>
          </cell>
        </row>
        <row r="141">
          <cell r="D141" t="str">
            <v>AT - Laevameeskond</v>
          </cell>
          <cell r="E141" t="str">
            <v>4C</v>
          </cell>
          <cell r="F141">
            <v>244</v>
          </cell>
          <cell r="G141">
            <v>228</v>
          </cell>
          <cell r="H141">
            <v>261</v>
          </cell>
        </row>
        <row r="142">
          <cell r="D142" t="str">
            <v>AT - Laevameeskond</v>
          </cell>
          <cell r="E142" t="str">
            <v>5A</v>
          </cell>
          <cell r="F142">
            <v>281</v>
          </cell>
          <cell r="G142">
            <v>262</v>
          </cell>
          <cell r="H142">
            <v>300</v>
          </cell>
        </row>
        <row r="143">
          <cell r="D143" t="str">
            <v>AT - Laevameeskond</v>
          </cell>
          <cell r="E143" t="str">
            <v>5B</v>
          </cell>
          <cell r="F143">
            <v>323</v>
          </cell>
          <cell r="G143">
            <v>301</v>
          </cell>
          <cell r="H143">
            <v>345</v>
          </cell>
        </row>
        <row r="144">
          <cell r="D144" t="str">
            <v>AT - Laevameeskond</v>
          </cell>
          <cell r="E144" t="str">
            <v>5C</v>
          </cell>
          <cell r="F144">
            <v>371</v>
          </cell>
          <cell r="G144">
            <v>346</v>
          </cell>
          <cell r="H144">
            <v>397</v>
          </cell>
        </row>
        <row r="145">
          <cell r="D145" t="str">
            <v>AT - Logistika</v>
          </cell>
          <cell r="E145">
            <v>1</v>
          </cell>
          <cell r="F145">
            <v>121</v>
          </cell>
          <cell r="G145">
            <v>113</v>
          </cell>
          <cell r="H145">
            <v>129</v>
          </cell>
        </row>
        <row r="146">
          <cell r="D146" t="str">
            <v>AT - Logistika</v>
          </cell>
          <cell r="E146">
            <v>2</v>
          </cell>
          <cell r="F146">
            <v>184</v>
          </cell>
          <cell r="G146">
            <v>172</v>
          </cell>
          <cell r="H146">
            <v>197</v>
          </cell>
        </row>
        <row r="147">
          <cell r="D147" t="str">
            <v>AT - Logistika</v>
          </cell>
          <cell r="E147">
            <v>3</v>
          </cell>
          <cell r="F147">
            <v>244</v>
          </cell>
          <cell r="G147">
            <v>228</v>
          </cell>
          <cell r="H147">
            <v>261</v>
          </cell>
        </row>
        <row r="148">
          <cell r="D148" t="str">
            <v>AT - Logistika</v>
          </cell>
          <cell r="E148">
            <v>4</v>
          </cell>
          <cell r="F148">
            <v>371</v>
          </cell>
          <cell r="G148">
            <v>346</v>
          </cell>
          <cell r="H148">
            <v>397</v>
          </cell>
        </row>
        <row r="149">
          <cell r="D149" t="str">
            <v>AT - Logistika</v>
          </cell>
          <cell r="E149">
            <v>5</v>
          </cell>
          <cell r="F149">
            <v>492</v>
          </cell>
          <cell r="G149">
            <v>458</v>
          </cell>
          <cell r="H149">
            <v>526</v>
          </cell>
        </row>
        <row r="150">
          <cell r="D150" t="str">
            <v>AT - Meditsiin</v>
          </cell>
          <cell r="E150">
            <v>1</v>
          </cell>
          <cell r="F150">
            <v>91</v>
          </cell>
          <cell r="G150">
            <v>85</v>
          </cell>
          <cell r="H150">
            <v>97</v>
          </cell>
        </row>
        <row r="151">
          <cell r="D151" t="str">
            <v>AT - Meditsiin</v>
          </cell>
          <cell r="E151">
            <v>2</v>
          </cell>
          <cell r="F151">
            <v>139</v>
          </cell>
          <cell r="G151">
            <v>130</v>
          </cell>
          <cell r="H151">
            <v>149</v>
          </cell>
        </row>
        <row r="152">
          <cell r="D152" t="str">
            <v>AT - Meditsiin</v>
          </cell>
          <cell r="E152">
            <v>3</v>
          </cell>
          <cell r="F152">
            <v>244</v>
          </cell>
          <cell r="G152">
            <v>228</v>
          </cell>
          <cell r="H152">
            <v>261</v>
          </cell>
        </row>
        <row r="153">
          <cell r="D153" t="str">
            <v>AT - Meditsiin</v>
          </cell>
          <cell r="E153">
            <v>4</v>
          </cell>
          <cell r="F153">
            <v>371</v>
          </cell>
          <cell r="G153">
            <v>346</v>
          </cell>
          <cell r="H153">
            <v>397</v>
          </cell>
        </row>
        <row r="154">
          <cell r="D154" t="str">
            <v>AT - Muuseumitööd</v>
          </cell>
          <cell r="E154">
            <v>1</v>
          </cell>
          <cell r="F154">
            <v>212</v>
          </cell>
          <cell r="G154">
            <v>198</v>
          </cell>
          <cell r="H154">
            <v>227</v>
          </cell>
        </row>
        <row r="155">
          <cell r="D155" t="str">
            <v>AT - Muuseumitööd</v>
          </cell>
          <cell r="E155">
            <v>2</v>
          </cell>
          <cell r="F155">
            <v>281</v>
          </cell>
          <cell r="G155">
            <v>262</v>
          </cell>
          <cell r="H155">
            <v>300</v>
          </cell>
        </row>
        <row r="156">
          <cell r="D156" t="str">
            <v>AT - Muuseumitööd</v>
          </cell>
          <cell r="E156">
            <v>3</v>
          </cell>
          <cell r="F156">
            <v>427</v>
          </cell>
          <cell r="G156">
            <v>398</v>
          </cell>
          <cell r="H156">
            <v>457</v>
          </cell>
        </row>
        <row r="157">
          <cell r="D157" t="str">
            <v>AT - Muusikud</v>
          </cell>
          <cell r="E157">
            <v>1</v>
          </cell>
          <cell r="F157">
            <v>160</v>
          </cell>
          <cell r="G157">
            <v>150</v>
          </cell>
          <cell r="H157">
            <v>171</v>
          </cell>
        </row>
        <row r="158">
          <cell r="D158" t="str">
            <v>AT - Muusikud</v>
          </cell>
          <cell r="E158">
            <v>2</v>
          </cell>
          <cell r="F158">
            <v>244</v>
          </cell>
          <cell r="G158">
            <v>228</v>
          </cell>
          <cell r="H158">
            <v>261</v>
          </cell>
        </row>
        <row r="159">
          <cell r="D159" t="str">
            <v>AT - Nõustav ja kontrolliv järelevalve</v>
          </cell>
          <cell r="E159">
            <v>1</v>
          </cell>
          <cell r="F159">
            <v>121</v>
          </cell>
          <cell r="G159">
            <v>113</v>
          </cell>
          <cell r="H159">
            <v>129</v>
          </cell>
        </row>
        <row r="160">
          <cell r="D160" t="str">
            <v>AT - Nõustav ja kontrolliv järelevalve</v>
          </cell>
          <cell r="E160" t="str">
            <v>2A</v>
          </cell>
          <cell r="F160">
            <v>184</v>
          </cell>
          <cell r="G160">
            <v>172</v>
          </cell>
          <cell r="H160">
            <v>197</v>
          </cell>
        </row>
        <row r="161">
          <cell r="D161" t="str">
            <v>AT - Nõustav ja kontrolliv järelevalve</v>
          </cell>
          <cell r="E161" t="str">
            <v>2B</v>
          </cell>
          <cell r="F161">
            <v>212</v>
          </cell>
          <cell r="G161">
            <v>198</v>
          </cell>
          <cell r="H161">
            <v>227</v>
          </cell>
        </row>
        <row r="162">
          <cell r="D162" t="str">
            <v>AT - Nõustav ja kontrolliv järelevalve</v>
          </cell>
          <cell r="E162" t="str">
            <v>3A</v>
          </cell>
          <cell r="F162">
            <v>244</v>
          </cell>
          <cell r="G162">
            <v>228</v>
          </cell>
          <cell r="H162">
            <v>261</v>
          </cell>
        </row>
        <row r="163">
          <cell r="D163" t="str">
            <v>AT - Nõustav ja kontrolliv järelevalve</v>
          </cell>
          <cell r="E163" t="str">
            <v>3B</v>
          </cell>
          <cell r="F163">
            <v>281</v>
          </cell>
          <cell r="G163">
            <v>262</v>
          </cell>
          <cell r="H163">
            <v>300</v>
          </cell>
        </row>
        <row r="164">
          <cell r="D164" t="str">
            <v>AT - Nõustav ja kontrolliv järelevalve</v>
          </cell>
          <cell r="E164">
            <v>4</v>
          </cell>
          <cell r="F164">
            <v>323</v>
          </cell>
          <cell r="G164">
            <v>301</v>
          </cell>
          <cell r="H164">
            <v>345</v>
          </cell>
        </row>
        <row r="165">
          <cell r="D165" t="str">
            <v>AT - Nõustav ja kontrolliv järelevalve</v>
          </cell>
          <cell r="E165">
            <v>5</v>
          </cell>
          <cell r="F165">
            <v>371</v>
          </cell>
          <cell r="G165">
            <v>346</v>
          </cell>
          <cell r="H165">
            <v>397</v>
          </cell>
        </row>
        <row r="166">
          <cell r="D166" t="str">
            <v>AT - Nõustav ja kontrolliv järelevalve</v>
          </cell>
          <cell r="E166">
            <v>6</v>
          </cell>
          <cell r="F166">
            <v>427</v>
          </cell>
          <cell r="G166">
            <v>398</v>
          </cell>
          <cell r="H166">
            <v>457</v>
          </cell>
        </row>
        <row r="167">
          <cell r="D167" t="str">
            <v>AT - Operatiivinfo juhtimine</v>
          </cell>
          <cell r="E167">
            <v>1</v>
          </cell>
          <cell r="F167">
            <v>121</v>
          </cell>
          <cell r="G167">
            <v>113</v>
          </cell>
          <cell r="H167">
            <v>129</v>
          </cell>
        </row>
        <row r="168">
          <cell r="D168" t="str">
            <v>AT - Operatiivinfo juhtimine</v>
          </cell>
          <cell r="E168">
            <v>2</v>
          </cell>
          <cell r="F168">
            <v>160</v>
          </cell>
          <cell r="G168">
            <v>150</v>
          </cell>
          <cell r="H168">
            <v>171</v>
          </cell>
        </row>
        <row r="169">
          <cell r="D169" t="str">
            <v>AT - Operatiivinfo juhtimine</v>
          </cell>
          <cell r="E169" t="str">
            <v>3A</v>
          </cell>
          <cell r="F169">
            <v>244</v>
          </cell>
          <cell r="G169">
            <v>228</v>
          </cell>
          <cell r="H169">
            <v>261</v>
          </cell>
        </row>
        <row r="170">
          <cell r="D170" t="str">
            <v>AT - Operatiivinfo juhtimine</v>
          </cell>
          <cell r="E170" t="str">
            <v>3B</v>
          </cell>
          <cell r="F170">
            <v>244</v>
          </cell>
          <cell r="G170">
            <v>228</v>
          </cell>
          <cell r="H170">
            <v>261</v>
          </cell>
        </row>
        <row r="171">
          <cell r="D171" t="str">
            <v>AT - Operatiivinfo juhtimine</v>
          </cell>
          <cell r="E171">
            <v>4</v>
          </cell>
          <cell r="F171">
            <v>323</v>
          </cell>
          <cell r="G171">
            <v>301</v>
          </cell>
          <cell r="H171">
            <v>345</v>
          </cell>
        </row>
        <row r="172">
          <cell r="D172" t="str">
            <v>AT - Operatiivinfo juhtimine</v>
          </cell>
          <cell r="E172">
            <v>5</v>
          </cell>
          <cell r="F172">
            <v>492</v>
          </cell>
          <cell r="G172">
            <v>458</v>
          </cell>
          <cell r="H172">
            <v>526</v>
          </cell>
        </row>
        <row r="173">
          <cell r="D173" t="str">
            <v>AT - Organisatsiooni protsessid (tegevustõhusus ja kvaliteet)</v>
          </cell>
          <cell r="E173">
            <v>1</v>
          </cell>
          <cell r="F173">
            <v>139</v>
          </cell>
          <cell r="G173">
            <v>130</v>
          </cell>
          <cell r="H173">
            <v>149</v>
          </cell>
        </row>
        <row r="174">
          <cell r="D174" t="str">
            <v>AT - Organisatsiooni protsessid (tegevustõhusus ja kvaliteet)</v>
          </cell>
          <cell r="E174">
            <v>2</v>
          </cell>
          <cell r="F174">
            <v>184</v>
          </cell>
          <cell r="G174">
            <v>172</v>
          </cell>
          <cell r="H174">
            <v>197</v>
          </cell>
        </row>
        <row r="175">
          <cell r="D175" t="str">
            <v>AT - Organisatsiooni protsessid (tegevustõhusus ja kvaliteet)</v>
          </cell>
          <cell r="E175">
            <v>3</v>
          </cell>
          <cell r="F175">
            <v>244</v>
          </cell>
          <cell r="G175">
            <v>228</v>
          </cell>
          <cell r="H175">
            <v>261</v>
          </cell>
        </row>
        <row r="176">
          <cell r="D176" t="str">
            <v>AT - Organisatsiooni protsessid (tegevustõhusus ja kvaliteet)</v>
          </cell>
          <cell r="E176">
            <v>4</v>
          </cell>
          <cell r="F176">
            <v>323</v>
          </cell>
          <cell r="G176">
            <v>301</v>
          </cell>
          <cell r="H176">
            <v>345</v>
          </cell>
        </row>
        <row r="177">
          <cell r="D177" t="str">
            <v>AT - Organisatsiooni protsessid (tegevustõhusus ja kvaliteet)</v>
          </cell>
          <cell r="E177">
            <v>5</v>
          </cell>
          <cell r="F177">
            <v>427</v>
          </cell>
          <cell r="G177">
            <v>398</v>
          </cell>
          <cell r="H177">
            <v>457</v>
          </cell>
        </row>
        <row r="178">
          <cell r="D178" t="str">
            <v>AT - Oskustööd</v>
          </cell>
          <cell r="E178">
            <v>1</v>
          </cell>
          <cell r="F178">
            <v>105</v>
          </cell>
          <cell r="G178">
            <v>98</v>
          </cell>
          <cell r="H178">
            <v>112</v>
          </cell>
        </row>
        <row r="179">
          <cell r="D179" t="str">
            <v>AT - Oskustööd</v>
          </cell>
          <cell r="E179">
            <v>2</v>
          </cell>
          <cell r="F179">
            <v>139</v>
          </cell>
          <cell r="G179">
            <v>130</v>
          </cell>
          <cell r="H179">
            <v>149</v>
          </cell>
        </row>
        <row r="180">
          <cell r="D180" t="str">
            <v>AT - Oskustööd</v>
          </cell>
          <cell r="E180">
            <v>3</v>
          </cell>
          <cell r="F180">
            <v>184</v>
          </cell>
          <cell r="G180">
            <v>172</v>
          </cell>
          <cell r="H180">
            <v>197</v>
          </cell>
        </row>
        <row r="181">
          <cell r="D181" t="str">
            <v>AT - Oskustööd</v>
          </cell>
          <cell r="E181">
            <v>4</v>
          </cell>
          <cell r="F181">
            <v>212</v>
          </cell>
          <cell r="G181">
            <v>198</v>
          </cell>
          <cell r="H181">
            <v>227</v>
          </cell>
        </row>
        <row r="182">
          <cell r="D182" t="str">
            <v>AT - Personalijuhtimine</v>
          </cell>
          <cell r="E182">
            <v>1</v>
          </cell>
          <cell r="F182">
            <v>121</v>
          </cell>
          <cell r="G182">
            <v>113</v>
          </cell>
          <cell r="H182">
            <v>129</v>
          </cell>
        </row>
        <row r="183">
          <cell r="D183" t="str">
            <v>AT - Personalijuhtimine</v>
          </cell>
          <cell r="E183">
            <v>2</v>
          </cell>
          <cell r="F183">
            <v>184</v>
          </cell>
          <cell r="G183">
            <v>172</v>
          </cell>
          <cell r="H183">
            <v>197</v>
          </cell>
        </row>
        <row r="184">
          <cell r="D184" t="str">
            <v>AT - Personalijuhtimine</v>
          </cell>
          <cell r="E184">
            <v>3</v>
          </cell>
          <cell r="F184">
            <v>244</v>
          </cell>
          <cell r="G184">
            <v>228</v>
          </cell>
          <cell r="H184">
            <v>261</v>
          </cell>
        </row>
        <row r="185">
          <cell r="D185" t="str">
            <v>AT - Personalijuhtimine</v>
          </cell>
          <cell r="E185">
            <v>4</v>
          </cell>
          <cell r="F185">
            <v>323</v>
          </cell>
          <cell r="G185">
            <v>301</v>
          </cell>
          <cell r="H185">
            <v>345</v>
          </cell>
        </row>
        <row r="186">
          <cell r="D186" t="str">
            <v>AT - Personalijuhtimine</v>
          </cell>
          <cell r="E186">
            <v>5</v>
          </cell>
          <cell r="F186">
            <v>427</v>
          </cell>
          <cell r="G186">
            <v>398</v>
          </cell>
          <cell r="H186">
            <v>457</v>
          </cell>
        </row>
        <row r="187">
          <cell r="D187" t="str">
            <v>AT - Personalijuhtimine</v>
          </cell>
          <cell r="E187">
            <v>6</v>
          </cell>
          <cell r="F187">
            <v>492</v>
          </cell>
          <cell r="G187">
            <v>458</v>
          </cell>
          <cell r="H187">
            <v>526</v>
          </cell>
        </row>
        <row r="188">
          <cell r="D188" t="str">
            <v>AT - Piloodid</v>
          </cell>
          <cell r="E188">
            <v>1</v>
          </cell>
          <cell r="F188">
            <v>212</v>
          </cell>
          <cell r="G188">
            <v>198</v>
          </cell>
          <cell r="H188">
            <v>227</v>
          </cell>
        </row>
        <row r="189">
          <cell r="D189" t="str">
            <v>AT - Piloodid</v>
          </cell>
          <cell r="E189">
            <v>2</v>
          </cell>
          <cell r="F189">
            <v>281</v>
          </cell>
          <cell r="G189">
            <v>262</v>
          </cell>
          <cell r="H189">
            <v>300</v>
          </cell>
        </row>
        <row r="190">
          <cell r="D190" t="str">
            <v>AT - Poliitika rakendamine</v>
          </cell>
          <cell r="E190">
            <v>1</v>
          </cell>
          <cell r="F190">
            <v>160</v>
          </cell>
          <cell r="G190">
            <v>150</v>
          </cell>
          <cell r="H190">
            <v>171</v>
          </cell>
        </row>
        <row r="191">
          <cell r="D191" t="str">
            <v>AT - Poliitika rakendamine</v>
          </cell>
          <cell r="E191">
            <v>2</v>
          </cell>
          <cell r="F191">
            <v>212</v>
          </cell>
          <cell r="G191">
            <v>198</v>
          </cell>
          <cell r="H191">
            <v>227</v>
          </cell>
        </row>
        <row r="192">
          <cell r="D192" t="str">
            <v>AT - Poliitika rakendamine</v>
          </cell>
          <cell r="E192">
            <v>3</v>
          </cell>
          <cell r="F192">
            <v>281</v>
          </cell>
          <cell r="G192">
            <v>262</v>
          </cell>
          <cell r="H192">
            <v>300</v>
          </cell>
        </row>
        <row r="193">
          <cell r="D193" t="str">
            <v>AT - Poliitika rakendamine</v>
          </cell>
          <cell r="E193">
            <v>4</v>
          </cell>
          <cell r="F193">
            <v>323</v>
          </cell>
          <cell r="G193">
            <v>301</v>
          </cell>
          <cell r="H193">
            <v>345</v>
          </cell>
        </row>
        <row r="194">
          <cell r="D194" t="str">
            <v>AT - Poliitika rakendamine</v>
          </cell>
          <cell r="E194">
            <v>5</v>
          </cell>
          <cell r="F194">
            <v>427</v>
          </cell>
          <cell r="G194">
            <v>398</v>
          </cell>
          <cell r="H194">
            <v>457</v>
          </cell>
        </row>
        <row r="195">
          <cell r="D195" t="str">
            <v>AT - Poliitika rakendamine</v>
          </cell>
          <cell r="E195">
            <v>6</v>
          </cell>
          <cell r="F195">
            <v>492</v>
          </cell>
          <cell r="G195">
            <v>458</v>
          </cell>
          <cell r="H195">
            <v>526</v>
          </cell>
        </row>
        <row r="196">
          <cell r="D196" t="str">
            <v>AT - Poliitika rakendamine</v>
          </cell>
          <cell r="E196">
            <v>7</v>
          </cell>
          <cell r="F196">
            <v>566</v>
          </cell>
          <cell r="G196">
            <v>527</v>
          </cell>
          <cell r="H196">
            <v>605</v>
          </cell>
        </row>
        <row r="197">
          <cell r="D197" t="str">
            <v>AT - Projektijuhtimine</v>
          </cell>
          <cell r="E197">
            <v>1</v>
          </cell>
          <cell r="F197">
            <v>160</v>
          </cell>
          <cell r="G197">
            <v>150</v>
          </cell>
          <cell r="H197">
            <v>171</v>
          </cell>
        </row>
        <row r="198">
          <cell r="D198" t="str">
            <v>AT - Projektijuhtimine</v>
          </cell>
          <cell r="E198">
            <v>2</v>
          </cell>
          <cell r="F198">
            <v>212</v>
          </cell>
          <cell r="G198">
            <v>198</v>
          </cell>
          <cell r="H198">
            <v>227</v>
          </cell>
        </row>
        <row r="199">
          <cell r="D199" t="str">
            <v>AT - Projektijuhtimine</v>
          </cell>
          <cell r="E199">
            <v>3</v>
          </cell>
          <cell r="F199">
            <v>323</v>
          </cell>
          <cell r="G199">
            <v>301</v>
          </cell>
          <cell r="H199">
            <v>345</v>
          </cell>
        </row>
        <row r="200">
          <cell r="D200" t="str">
            <v>AT - Projektijuhtimine</v>
          </cell>
          <cell r="E200">
            <v>4</v>
          </cell>
          <cell r="F200">
            <v>427</v>
          </cell>
          <cell r="G200">
            <v>398</v>
          </cell>
          <cell r="H200">
            <v>457</v>
          </cell>
        </row>
        <row r="201">
          <cell r="D201" t="str">
            <v>AT - Päästetööd</v>
          </cell>
          <cell r="E201">
            <v>1</v>
          </cell>
          <cell r="F201">
            <v>139</v>
          </cell>
          <cell r="G201">
            <v>130</v>
          </cell>
          <cell r="H201">
            <v>149</v>
          </cell>
        </row>
        <row r="202">
          <cell r="D202" t="str">
            <v>AT - Päästetööd</v>
          </cell>
          <cell r="E202">
            <v>2</v>
          </cell>
          <cell r="F202">
            <v>184</v>
          </cell>
          <cell r="G202">
            <v>172</v>
          </cell>
          <cell r="H202">
            <v>197</v>
          </cell>
        </row>
        <row r="203">
          <cell r="D203" t="str">
            <v>AT - Päästetööd</v>
          </cell>
          <cell r="E203">
            <v>3</v>
          </cell>
          <cell r="F203">
            <v>212</v>
          </cell>
          <cell r="G203">
            <v>198</v>
          </cell>
          <cell r="H203">
            <v>227</v>
          </cell>
        </row>
        <row r="204">
          <cell r="D204" t="str">
            <v>AT - Päästetööd</v>
          </cell>
          <cell r="E204">
            <v>4</v>
          </cell>
          <cell r="F204">
            <v>244</v>
          </cell>
          <cell r="G204">
            <v>228</v>
          </cell>
          <cell r="H204">
            <v>261</v>
          </cell>
        </row>
        <row r="205">
          <cell r="D205" t="str">
            <v>AT - Päästetööd</v>
          </cell>
          <cell r="E205">
            <v>5</v>
          </cell>
          <cell r="F205">
            <v>323</v>
          </cell>
          <cell r="G205">
            <v>301</v>
          </cell>
          <cell r="H205">
            <v>345</v>
          </cell>
        </row>
        <row r="206">
          <cell r="D206" t="str">
            <v>AT - Päästetööd</v>
          </cell>
          <cell r="E206">
            <v>6</v>
          </cell>
          <cell r="F206">
            <v>427</v>
          </cell>
          <cell r="G206">
            <v>398</v>
          </cell>
          <cell r="H206">
            <v>457</v>
          </cell>
        </row>
        <row r="207">
          <cell r="D207" t="str">
            <v>AT - Raamatukogu</v>
          </cell>
          <cell r="E207">
            <v>1</v>
          </cell>
          <cell r="F207">
            <v>121</v>
          </cell>
          <cell r="G207">
            <v>113</v>
          </cell>
          <cell r="H207">
            <v>129</v>
          </cell>
        </row>
        <row r="208">
          <cell r="D208" t="str">
            <v>AT - Raamatukogu</v>
          </cell>
          <cell r="E208">
            <v>2</v>
          </cell>
          <cell r="F208">
            <v>184</v>
          </cell>
          <cell r="G208">
            <v>172</v>
          </cell>
          <cell r="H208">
            <v>197</v>
          </cell>
        </row>
        <row r="209">
          <cell r="D209" t="str">
            <v>AT - Raamatukogu</v>
          </cell>
          <cell r="E209">
            <v>3</v>
          </cell>
          <cell r="F209">
            <v>244</v>
          </cell>
          <cell r="G209">
            <v>228</v>
          </cell>
          <cell r="H209">
            <v>261</v>
          </cell>
        </row>
        <row r="210">
          <cell r="D210" t="str">
            <v>AT - Raamatukogu</v>
          </cell>
          <cell r="E210">
            <v>4</v>
          </cell>
          <cell r="F210">
            <v>427</v>
          </cell>
          <cell r="G210">
            <v>398</v>
          </cell>
          <cell r="H210">
            <v>457</v>
          </cell>
        </row>
        <row r="211">
          <cell r="D211" t="str">
            <v>AT - Raamatupidamine</v>
          </cell>
          <cell r="E211">
            <v>1</v>
          </cell>
          <cell r="F211">
            <v>105</v>
          </cell>
          <cell r="G211">
            <v>98</v>
          </cell>
          <cell r="H211">
            <v>112</v>
          </cell>
        </row>
        <row r="212">
          <cell r="D212" t="str">
            <v>AT - Raamatupidamine</v>
          </cell>
          <cell r="E212">
            <v>2</v>
          </cell>
          <cell r="F212">
            <v>184</v>
          </cell>
          <cell r="G212">
            <v>172</v>
          </cell>
          <cell r="H212">
            <v>197</v>
          </cell>
        </row>
        <row r="213">
          <cell r="D213" t="str">
            <v>AT - Raamatupidamine</v>
          </cell>
          <cell r="E213">
            <v>3</v>
          </cell>
          <cell r="F213">
            <v>244</v>
          </cell>
          <cell r="G213">
            <v>228</v>
          </cell>
          <cell r="H213">
            <v>261</v>
          </cell>
        </row>
        <row r="214">
          <cell r="D214" t="str">
            <v>AT - Raamatupidamine</v>
          </cell>
          <cell r="E214">
            <v>4</v>
          </cell>
          <cell r="F214">
            <v>371</v>
          </cell>
          <cell r="G214">
            <v>346</v>
          </cell>
          <cell r="H214">
            <v>397</v>
          </cell>
        </row>
        <row r="215">
          <cell r="D215" t="str">
            <v>AT - Raamatupidamine</v>
          </cell>
          <cell r="E215">
            <v>5</v>
          </cell>
          <cell r="F215">
            <v>492</v>
          </cell>
          <cell r="G215">
            <v>458</v>
          </cell>
          <cell r="H215">
            <v>526</v>
          </cell>
        </row>
        <row r="216">
          <cell r="D216" t="str">
            <v>AT - Registripidamine</v>
          </cell>
          <cell r="E216">
            <v>1</v>
          </cell>
          <cell r="F216">
            <v>121</v>
          </cell>
          <cell r="G216">
            <v>113</v>
          </cell>
          <cell r="H216">
            <v>129</v>
          </cell>
        </row>
        <row r="217">
          <cell r="D217" t="str">
            <v>AT - Registripidamine</v>
          </cell>
          <cell r="E217">
            <v>2</v>
          </cell>
          <cell r="F217">
            <v>184</v>
          </cell>
          <cell r="G217">
            <v>172</v>
          </cell>
          <cell r="H217">
            <v>197</v>
          </cell>
        </row>
        <row r="218">
          <cell r="D218" t="str">
            <v>AT - Registripidamine</v>
          </cell>
          <cell r="E218">
            <v>3</v>
          </cell>
          <cell r="F218">
            <v>212</v>
          </cell>
          <cell r="G218">
            <v>198</v>
          </cell>
          <cell r="H218">
            <v>227</v>
          </cell>
        </row>
        <row r="219">
          <cell r="D219" t="str">
            <v>AT - Registripidamine</v>
          </cell>
          <cell r="E219">
            <v>4</v>
          </cell>
          <cell r="F219">
            <v>281</v>
          </cell>
          <cell r="G219">
            <v>262</v>
          </cell>
          <cell r="H219">
            <v>300</v>
          </cell>
        </row>
        <row r="220">
          <cell r="D220" t="str">
            <v>AT - Registripidamine</v>
          </cell>
          <cell r="E220">
            <v>5</v>
          </cell>
          <cell r="F220">
            <v>427</v>
          </cell>
          <cell r="G220">
            <v>398</v>
          </cell>
          <cell r="H220">
            <v>457</v>
          </cell>
        </row>
        <row r="221">
          <cell r="D221" t="str">
            <v>AT - Riigihange</v>
          </cell>
          <cell r="E221">
            <v>1</v>
          </cell>
          <cell r="F221">
            <v>121</v>
          </cell>
          <cell r="G221">
            <v>113</v>
          </cell>
          <cell r="H221">
            <v>129</v>
          </cell>
        </row>
        <row r="222">
          <cell r="D222" t="str">
            <v>AT - Riigihange</v>
          </cell>
          <cell r="E222">
            <v>2</v>
          </cell>
          <cell r="F222">
            <v>212</v>
          </cell>
          <cell r="G222">
            <v>198</v>
          </cell>
          <cell r="H222">
            <v>227</v>
          </cell>
        </row>
        <row r="223">
          <cell r="D223" t="str">
            <v>AT - Riigihange</v>
          </cell>
          <cell r="E223">
            <v>3</v>
          </cell>
          <cell r="F223">
            <v>281</v>
          </cell>
          <cell r="G223">
            <v>262</v>
          </cell>
          <cell r="H223">
            <v>300</v>
          </cell>
        </row>
        <row r="224">
          <cell r="D224" t="str">
            <v>AT - Riigihange</v>
          </cell>
          <cell r="E224" t="str">
            <v>4A</v>
          </cell>
          <cell r="F224">
            <v>323</v>
          </cell>
          <cell r="G224">
            <v>301</v>
          </cell>
          <cell r="H224">
            <v>345</v>
          </cell>
        </row>
        <row r="225">
          <cell r="D225" t="str">
            <v>AT - Riigihange</v>
          </cell>
          <cell r="E225" t="str">
            <v>4B</v>
          </cell>
          <cell r="F225">
            <v>323</v>
          </cell>
          <cell r="G225">
            <v>301</v>
          </cell>
          <cell r="H225">
            <v>345</v>
          </cell>
        </row>
        <row r="226">
          <cell r="D226" t="str">
            <v>AT - Riigihange</v>
          </cell>
          <cell r="E226">
            <v>5</v>
          </cell>
          <cell r="F226">
            <v>427</v>
          </cell>
          <cell r="G226">
            <v>398</v>
          </cell>
          <cell r="H226">
            <v>457</v>
          </cell>
        </row>
        <row r="227">
          <cell r="D227" t="str">
            <v>AT - Riigikaitse</v>
          </cell>
          <cell r="E227" t="str">
            <v>1A</v>
          </cell>
          <cell r="F227">
            <v>105</v>
          </cell>
          <cell r="G227">
            <v>98</v>
          </cell>
          <cell r="H227">
            <v>112</v>
          </cell>
        </row>
        <row r="228">
          <cell r="D228" t="str">
            <v>AT - Riigikaitse</v>
          </cell>
          <cell r="E228" t="str">
            <v>1B</v>
          </cell>
          <cell r="F228">
            <v>121</v>
          </cell>
          <cell r="G228">
            <v>113</v>
          </cell>
          <cell r="H228">
            <v>129</v>
          </cell>
        </row>
        <row r="229">
          <cell r="D229" t="str">
            <v>AT - Riigikaitse</v>
          </cell>
          <cell r="E229">
            <v>2</v>
          </cell>
          <cell r="F229">
            <v>139</v>
          </cell>
          <cell r="G229">
            <v>130</v>
          </cell>
          <cell r="H229">
            <v>149</v>
          </cell>
        </row>
        <row r="230">
          <cell r="D230" t="str">
            <v>AT - Riigikaitse</v>
          </cell>
          <cell r="E230" t="str">
            <v>3A</v>
          </cell>
          <cell r="F230">
            <v>184</v>
          </cell>
          <cell r="G230">
            <v>172</v>
          </cell>
          <cell r="H230">
            <v>197</v>
          </cell>
        </row>
        <row r="231">
          <cell r="D231" t="str">
            <v>AT - Riigikaitse</v>
          </cell>
          <cell r="E231" t="str">
            <v>3B</v>
          </cell>
          <cell r="F231">
            <v>212</v>
          </cell>
          <cell r="G231">
            <v>198</v>
          </cell>
          <cell r="H231">
            <v>227</v>
          </cell>
        </row>
        <row r="232">
          <cell r="D232" t="str">
            <v>AT - Riigikaitse</v>
          </cell>
          <cell r="E232">
            <v>4</v>
          </cell>
          <cell r="F232">
            <v>281</v>
          </cell>
          <cell r="G232">
            <v>262</v>
          </cell>
          <cell r="H232">
            <v>300</v>
          </cell>
        </row>
        <row r="233">
          <cell r="D233" t="str">
            <v>AT - Riigikaitse</v>
          </cell>
          <cell r="E233" t="str">
            <v>5A</v>
          </cell>
          <cell r="F233">
            <v>371</v>
          </cell>
          <cell r="G233">
            <v>346</v>
          </cell>
          <cell r="H233">
            <v>397</v>
          </cell>
        </row>
        <row r="234">
          <cell r="D234" t="str">
            <v>AT - Riigikaitse</v>
          </cell>
          <cell r="E234" t="str">
            <v>5B</v>
          </cell>
          <cell r="F234">
            <v>492</v>
          </cell>
          <cell r="G234">
            <v>458</v>
          </cell>
          <cell r="H234">
            <v>526</v>
          </cell>
        </row>
        <row r="235">
          <cell r="D235" t="str">
            <v>AT - Riigikaitse</v>
          </cell>
          <cell r="E235">
            <v>6</v>
          </cell>
          <cell r="F235">
            <v>566</v>
          </cell>
          <cell r="G235">
            <v>527</v>
          </cell>
          <cell r="H235">
            <v>605</v>
          </cell>
        </row>
        <row r="236">
          <cell r="D236" t="str">
            <v>AT - Riigikaitse</v>
          </cell>
          <cell r="E236">
            <v>7</v>
          </cell>
          <cell r="F236">
            <v>651</v>
          </cell>
          <cell r="G236">
            <v>606</v>
          </cell>
          <cell r="H236">
            <v>696</v>
          </cell>
        </row>
        <row r="237">
          <cell r="D237" t="str">
            <v>AT - Riigikaitse</v>
          </cell>
          <cell r="E237">
            <v>8</v>
          </cell>
          <cell r="F237">
            <v>995</v>
          </cell>
          <cell r="G237">
            <v>926</v>
          </cell>
          <cell r="H237">
            <v>1066</v>
          </cell>
        </row>
        <row r="238">
          <cell r="D238" t="str">
            <v>AT - Riigivara haldamine ja sisseost</v>
          </cell>
          <cell r="E238">
            <v>1</v>
          </cell>
          <cell r="F238">
            <v>79</v>
          </cell>
          <cell r="G238">
            <v>74</v>
          </cell>
          <cell r="H238">
            <v>84</v>
          </cell>
        </row>
        <row r="239">
          <cell r="D239" t="str">
            <v>AT - Riigivara haldamine ja sisseost</v>
          </cell>
          <cell r="E239">
            <v>2</v>
          </cell>
          <cell r="F239">
            <v>121</v>
          </cell>
          <cell r="G239">
            <v>113</v>
          </cell>
          <cell r="H239">
            <v>129</v>
          </cell>
        </row>
        <row r="240">
          <cell r="D240" t="str">
            <v>AT - Riigivara haldamine ja sisseost</v>
          </cell>
          <cell r="E240">
            <v>3</v>
          </cell>
          <cell r="F240">
            <v>160</v>
          </cell>
          <cell r="G240">
            <v>150</v>
          </cell>
          <cell r="H240">
            <v>171</v>
          </cell>
        </row>
        <row r="241">
          <cell r="D241" t="str">
            <v>AT - Riigivara haldamine ja sisseost</v>
          </cell>
          <cell r="E241">
            <v>4</v>
          </cell>
          <cell r="F241">
            <v>244</v>
          </cell>
          <cell r="G241">
            <v>228</v>
          </cell>
          <cell r="H241">
            <v>261</v>
          </cell>
        </row>
        <row r="242">
          <cell r="D242" t="str">
            <v>AT - Riigivara haldamine ja sisseost</v>
          </cell>
          <cell r="E242" t="str">
            <v>5A</v>
          </cell>
          <cell r="F242">
            <v>281</v>
          </cell>
          <cell r="G242">
            <v>262</v>
          </cell>
          <cell r="H242">
            <v>300</v>
          </cell>
        </row>
        <row r="243">
          <cell r="D243" t="str">
            <v>AT - Riigivara haldamine ja sisseost</v>
          </cell>
          <cell r="E243" t="str">
            <v>5B</v>
          </cell>
          <cell r="F243">
            <v>281</v>
          </cell>
          <cell r="G243">
            <v>262</v>
          </cell>
          <cell r="H243">
            <v>300</v>
          </cell>
        </row>
        <row r="244">
          <cell r="D244" t="str">
            <v>AT - Riigivara haldamine ja sisseost</v>
          </cell>
          <cell r="E244">
            <v>6</v>
          </cell>
          <cell r="F244">
            <v>492</v>
          </cell>
          <cell r="G244">
            <v>458</v>
          </cell>
          <cell r="H244">
            <v>526</v>
          </cell>
        </row>
        <row r="245">
          <cell r="D245" t="str">
            <v>AT - Sadama kapten</v>
          </cell>
          <cell r="E245">
            <v>1</v>
          </cell>
          <cell r="F245">
            <v>212</v>
          </cell>
          <cell r="G245">
            <v>198</v>
          </cell>
          <cell r="H245">
            <v>227</v>
          </cell>
        </row>
        <row r="246">
          <cell r="D246" t="str">
            <v>AT - Sadama kapten</v>
          </cell>
          <cell r="E246">
            <v>2</v>
          </cell>
          <cell r="F246">
            <v>323</v>
          </cell>
          <cell r="G246">
            <v>301</v>
          </cell>
          <cell r="H246">
            <v>345</v>
          </cell>
        </row>
        <row r="247">
          <cell r="D247" t="str">
            <v>AT - Sekretäritööd</v>
          </cell>
          <cell r="E247">
            <v>1</v>
          </cell>
          <cell r="F247">
            <v>105</v>
          </cell>
          <cell r="G247">
            <v>98</v>
          </cell>
          <cell r="H247">
            <v>112</v>
          </cell>
        </row>
        <row r="248">
          <cell r="D248" t="str">
            <v>AT - Sekretäritööd</v>
          </cell>
          <cell r="E248">
            <v>2</v>
          </cell>
          <cell r="F248">
            <v>139</v>
          </cell>
          <cell r="G248">
            <v>130</v>
          </cell>
          <cell r="H248">
            <v>149</v>
          </cell>
        </row>
        <row r="249">
          <cell r="D249" t="str">
            <v>AT - Sekretäritööd</v>
          </cell>
          <cell r="E249">
            <v>3</v>
          </cell>
          <cell r="F249">
            <v>184</v>
          </cell>
          <cell r="G249">
            <v>172</v>
          </cell>
          <cell r="H249">
            <v>197</v>
          </cell>
        </row>
        <row r="250">
          <cell r="D250" t="str">
            <v>AT - Sekretäritööd</v>
          </cell>
          <cell r="E250">
            <v>4</v>
          </cell>
          <cell r="F250">
            <v>281</v>
          </cell>
          <cell r="G250">
            <v>262</v>
          </cell>
          <cell r="H250">
            <v>300</v>
          </cell>
        </row>
        <row r="251">
          <cell r="D251" t="str">
            <v>AT - Sisekontroll</v>
          </cell>
          <cell r="E251">
            <v>1</v>
          </cell>
          <cell r="F251">
            <v>139</v>
          </cell>
          <cell r="G251">
            <v>130</v>
          </cell>
          <cell r="H251">
            <v>149</v>
          </cell>
        </row>
        <row r="252">
          <cell r="D252" t="str">
            <v>AT - Sisekontroll</v>
          </cell>
          <cell r="E252">
            <v>2</v>
          </cell>
          <cell r="F252">
            <v>184</v>
          </cell>
          <cell r="G252">
            <v>172</v>
          </cell>
          <cell r="H252">
            <v>197</v>
          </cell>
        </row>
        <row r="253">
          <cell r="D253" t="str">
            <v>AT - Sisekontroll</v>
          </cell>
          <cell r="E253">
            <v>3</v>
          </cell>
          <cell r="F253">
            <v>281</v>
          </cell>
          <cell r="G253">
            <v>262</v>
          </cell>
          <cell r="H253">
            <v>300</v>
          </cell>
        </row>
        <row r="254">
          <cell r="D254" t="str">
            <v>AT - Sisekontroll</v>
          </cell>
          <cell r="E254">
            <v>4</v>
          </cell>
          <cell r="F254">
            <v>427</v>
          </cell>
          <cell r="G254">
            <v>398</v>
          </cell>
          <cell r="H254">
            <v>457</v>
          </cell>
        </row>
        <row r="255">
          <cell r="D255" t="str">
            <v>AT - Sotsiaalhoolekanne</v>
          </cell>
          <cell r="E255" t="str">
            <v>1A</v>
          </cell>
          <cell r="F255">
            <v>212</v>
          </cell>
          <cell r="G255">
            <v>198</v>
          </cell>
          <cell r="H255">
            <v>227</v>
          </cell>
        </row>
        <row r="256">
          <cell r="D256" t="str">
            <v>AT - Sotsiaalhoolekanne</v>
          </cell>
          <cell r="E256" t="str">
            <v>1B</v>
          </cell>
          <cell r="F256">
            <v>212</v>
          </cell>
          <cell r="G256">
            <v>198</v>
          </cell>
          <cell r="H256">
            <v>227</v>
          </cell>
        </row>
        <row r="257">
          <cell r="D257" t="str">
            <v>AT - Sotsiaalhoolekanne</v>
          </cell>
          <cell r="E257" t="str">
            <v>2A</v>
          </cell>
          <cell r="F257">
            <v>281</v>
          </cell>
          <cell r="G257">
            <v>262</v>
          </cell>
          <cell r="H257">
            <v>300</v>
          </cell>
        </row>
        <row r="258">
          <cell r="D258" t="str">
            <v>AT - Sotsiaalhoolekanne</v>
          </cell>
          <cell r="E258" t="str">
            <v>2B</v>
          </cell>
          <cell r="F258">
            <v>281</v>
          </cell>
          <cell r="G258">
            <v>262</v>
          </cell>
          <cell r="H258">
            <v>300</v>
          </cell>
        </row>
        <row r="259">
          <cell r="D259" t="str">
            <v>AT - Sotsiaalhoolekanne</v>
          </cell>
          <cell r="E259" t="str">
            <v>3A</v>
          </cell>
          <cell r="F259">
            <v>371</v>
          </cell>
          <cell r="G259">
            <v>346</v>
          </cell>
          <cell r="H259">
            <v>397</v>
          </cell>
        </row>
        <row r="260">
          <cell r="D260" t="str">
            <v>AT - Sotsiaalhoolekanne</v>
          </cell>
          <cell r="E260" t="str">
            <v>3B</v>
          </cell>
          <cell r="F260">
            <v>371</v>
          </cell>
          <cell r="G260">
            <v>346</v>
          </cell>
          <cell r="H260">
            <v>397</v>
          </cell>
        </row>
        <row r="261">
          <cell r="D261" t="str">
            <v>AT - Sotsiaalhoolekanne</v>
          </cell>
          <cell r="E261">
            <v>4</v>
          </cell>
          <cell r="F261">
            <v>427</v>
          </cell>
          <cell r="G261">
            <v>398</v>
          </cell>
          <cell r="H261">
            <v>457</v>
          </cell>
        </row>
        <row r="262">
          <cell r="D262" t="str">
            <v>AT - Sõidukijuhid</v>
          </cell>
          <cell r="E262">
            <v>1</v>
          </cell>
          <cell r="F262">
            <v>91</v>
          </cell>
          <cell r="G262">
            <v>85</v>
          </cell>
          <cell r="H262">
            <v>97</v>
          </cell>
        </row>
        <row r="263">
          <cell r="D263" t="str">
            <v>AT - Sõidukijuhid</v>
          </cell>
          <cell r="E263">
            <v>2</v>
          </cell>
          <cell r="F263">
            <v>121</v>
          </cell>
          <cell r="G263">
            <v>113</v>
          </cell>
          <cell r="H263">
            <v>129</v>
          </cell>
        </row>
        <row r="264">
          <cell r="D264" t="str">
            <v>AT - Sõidukijuhid</v>
          </cell>
          <cell r="E264">
            <v>3</v>
          </cell>
          <cell r="F264">
            <v>139</v>
          </cell>
          <cell r="G264">
            <v>130</v>
          </cell>
          <cell r="H264">
            <v>149</v>
          </cell>
        </row>
        <row r="265">
          <cell r="D265" t="str">
            <v>AT - Sõidukijuhid</v>
          </cell>
          <cell r="E265">
            <v>4</v>
          </cell>
          <cell r="F265">
            <v>160</v>
          </cell>
          <cell r="G265">
            <v>150</v>
          </cell>
          <cell r="H265">
            <v>171</v>
          </cell>
        </row>
        <row r="266">
          <cell r="D266" t="str">
            <v>AT - Toimetamine ja keeleline korrektuur</v>
          </cell>
          <cell r="E266">
            <v>1</v>
          </cell>
          <cell r="F266">
            <v>160</v>
          </cell>
          <cell r="G266">
            <v>150</v>
          </cell>
          <cell r="H266">
            <v>171</v>
          </cell>
        </row>
        <row r="267">
          <cell r="D267" t="str">
            <v>AT - Toimetamine ja keeleline korrektuur</v>
          </cell>
          <cell r="E267">
            <v>2</v>
          </cell>
          <cell r="F267">
            <v>212</v>
          </cell>
          <cell r="G267">
            <v>198</v>
          </cell>
          <cell r="H267">
            <v>227</v>
          </cell>
        </row>
        <row r="268">
          <cell r="D268" t="str">
            <v>AT - Tõlkimine</v>
          </cell>
          <cell r="E268">
            <v>1</v>
          </cell>
          <cell r="F268">
            <v>160</v>
          </cell>
          <cell r="G268">
            <v>150</v>
          </cell>
          <cell r="H268">
            <v>171</v>
          </cell>
        </row>
        <row r="269">
          <cell r="D269" t="str">
            <v>AT - Tõlkimine</v>
          </cell>
          <cell r="E269">
            <v>2</v>
          </cell>
          <cell r="F269">
            <v>212</v>
          </cell>
          <cell r="G269">
            <v>198</v>
          </cell>
          <cell r="H269">
            <v>227</v>
          </cell>
        </row>
        <row r="270">
          <cell r="D270" t="str">
            <v>AT - Tõlkimine</v>
          </cell>
          <cell r="E270">
            <v>3</v>
          </cell>
          <cell r="F270">
            <v>323</v>
          </cell>
          <cell r="G270">
            <v>301</v>
          </cell>
          <cell r="H270">
            <v>345</v>
          </cell>
        </row>
        <row r="271">
          <cell r="D271" t="str">
            <v>AT - Tõlkimine</v>
          </cell>
          <cell r="E271">
            <v>4</v>
          </cell>
          <cell r="F271">
            <v>371</v>
          </cell>
          <cell r="G271">
            <v>346</v>
          </cell>
          <cell r="H271">
            <v>397</v>
          </cell>
        </row>
        <row r="272">
          <cell r="D272" t="str">
            <v>AT - Uuriv järelevalve</v>
          </cell>
          <cell r="E272">
            <v>1</v>
          </cell>
          <cell r="F272">
            <v>160</v>
          </cell>
          <cell r="G272">
            <v>150</v>
          </cell>
          <cell r="H272">
            <v>171</v>
          </cell>
        </row>
        <row r="273">
          <cell r="D273" t="str">
            <v>AT - Uuriv järelevalve</v>
          </cell>
          <cell r="E273">
            <v>2</v>
          </cell>
          <cell r="F273">
            <v>184</v>
          </cell>
          <cell r="G273">
            <v>172</v>
          </cell>
          <cell r="H273">
            <v>197</v>
          </cell>
        </row>
        <row r="274">
          <cell r="D274" t="str">
            <v>AT - Uuriv järelevalve</v>
          </cell>
          <cell r="E274">
            <v>3</v>
          </cell>
          <cell r="F274">
            <v>244</v>
          </cell>
          <cell r="G274">
            <v>228</v>
          </cell>
          <cell r="H274">
            <v>261</v>
          </cell>
        </row>
        <row r="275">
          <cell r="D275" t="str">
            <v>AT - Uuriv järelevalve</v>
          </cell>
          <cell r="E275">
            <v>4</v>
          </cell>
          <cell r="F275">
            <v>323</v>
          </cell>
          <cell r="G275">
            <v>301</v>
          </cell>
          <cell r="H275">
            <v>345</v>
          </cell>
        </row>
        <row r="276">
          <cell r="D276" t="str">
            <v>AT - Uuriv järelevalve</v>
          </cell>
          <cell r="E276">
            <v>5</v>
          </cell>
          <cell r="F276">
            <v>371</v>
          </cell>
          <cell r="G276">
            <v>346</v>
          </cell>
          <cell r="H276">
            <v>397</v>
          </cell>
        </row>
        <row r="277">
          <cell r="D277" t="str">
            <v>AT - Uuriv järelevalve</v>
          </cell>
          <cell r="E277">
            <v>6</v>
          </cell>
          <cell r="F277">
            <v>492</v>
          </cell>
          <cell r="G277">
            <v>458</v>
          </cell>
          <cell r="H277">
            <v>526</v>
          </cell>
        </row>
        <row r="278">
          <cell r="D278" t="str">
            <v>AT - Võrguväljaannetes teabe avaldamine</v>
          </cell>
          <cell r="E278">
            <v>1</v>
          </cell>
          <cell r="F278">
            <v>121</v>
          </cell>
          <cell r="G278">
            <v>113</v>
          </cell>
          <cell r="H278">
            <v>129</v>
          </cell>
        </row>
        <row r="279">
          <cell r="D279" t="str">
            <v>AT - Võrguväljaannetes teabe avaldamine</v>
          </cell>
          <cell r="E279">
            <v>2</v>
          </cell>
          <cell r="F279">
            <v>184</v>
          </cell>
          <cell r="G279">
            <v>172</v>
          </cell>
          <cell r="H279">
            <v>197</v>
          </cell>
        </row>
        <row r="280">
          <cell r="D280" t="str">
            <v>AT - Võrguväljaannetes teabe avaldamine</v>
          </cell>
          <cell r="E280">
            <v>3</v>
          </cell>
          <cell r="F280">
            <v>212</v>
          </cell>
          <cell r="G280">
            <v>198</v>
          </cell>
          <cell r="H280">
            <v>227</v>
          </cell>
        </row>
        <row r="281">
          <cell r="D281" t="str">
            <v>AT - Võrguväljaannetes teabe avaldamine</v>
          </cell>
          <cell r="E281">
            <v>4</v>
          </cell>
          <cell r="F281">
            <v>281</v>
          </cell>
          <cell r="G281">
            <v>262</v>
          </cell>
          <cell r="H281">
            <v>300</v>
          </cell>
        </row>
        <row r="282">
          <cell r="D282" t="str">
            <v>AT - Õigusemõistmine</v>
          </cell>
          <cell r="E282">
            <v>1</v>
          </cell>
          <cell r="F282">
            <v>139</v>
          </cell>
          <cell r="G282">
            <v>130</v>
          </cell>
          <cell r="H282">
            <v>149</v>
          </cell>
        </row>
        <row r="283">
          <cell r="D283" t="str">
            <v>AT - Õigusemõistmine</v>
          </cell>
          <cell r="E283">
            <v>2</v>
          </cell>
          <cell r="F283">
            <v>160</v>
          </cell>
          <cell r="G283">
            <v>150</v>
          </cell>
          <cell r="H283">
            <v>171</v>
          </cell>
        </row>
        <row r="284">
          <cell r="D284" t="str">
            <v>AT - Õigusemõistmine</v>
          </cell>
          <cell r="E284" t="str">
            <v>3A</v>
          </cell>
          <cell r="F284">
            <v>244</v>
          </cell>
          <cell r="G284">
            <v>228</v>
          </cell>
          <cell r="H284">
            <v>261</v>
          </cell>
        </row>
        <row r="285">
          <cell r="D285" t="str">
            <v>AT - Õigusemõistmine</v>
          </cell>
          <cell r="E285" t="str">
            <v>3B</v>
          </cell>
          <cell r="F285">
            <v>281</v>
          </cell>
          <cell r="G285">
            <v>262</v>
          </cell>
          <cell r="H285">
            <v>300</v>
          </cell>
        </row>
        <row r="286">
          <cell r="D286" t="str">
            <v>AT - Õigusemõistmine</v>
          </cell>
          <cell r="E286" t="str">
            <v>3C</v>
          </cell>
          <cell r="F286">
            <v>323</v>
          </cell>
          <cell r="G286">
            <v>301</v>
          </cell>
          <cell r="H286">
            <v>345</v>
          </cell>
        </row>
        <row r="287">
          <cell r="D287" t="str">
            <v>AT - Õigusemõistmine</v>
          </cell>
          <cell r="E287" t="str">
            <v>4A</v>
          </cell>
          <cell r="F287">
            <v>371</v>
          </cell>
          <cell r="G287">
            <v>346</v>
          </cell>
          <cell r="H287">
            <v>397</v>
          </cell>
        </row>
        <row r="288">
          <cell r="D288" t="str">
            <v>AT - Õigusemõistmine</v>
          </cell>
          <cell r="E288" t="str">
            <v>4B</v>
          </cell>
          <cell r="F288">
            <v>427</v>
          </cell>
          <cell r="G288">
            <v>398</v>
          </cell>
          <cell r="H288">
            <v>457</v>
          </cell>
        </row>
        <row r="289">
          <cell r="D289" t="str">
            <v>AT - Õigusemõistmine</v>
          </cell>
          <cell r="E289">
            <v>5</v>
          </cell>
          <cell r="F289">
            <v>566</v>
          </cell>
          <cell r="G289">
            <v>527</v>
          </cell>
          <cell r="H289">
            <v>605</v>
          </cell>
        </row>
        <row r="290">
          <cell r="D290" t="str">
            <v>AT - Õigusloome</v>
          </cell>
          <cell r="E290">
            <v>1</v>
          </cell>
          <cell r="F290">
            <v>184</v>
          </cell>
          <cell r="G290">
            <v>172</v>
          </cell>
          <cell r="H290">
            <v>197</v>
          </cell>
        </row>
        <row r="291">
          <cell r="D291" t="str">
            <v>AT - Õigusloome</v>
          </cell>
          <cell r="E291">
            <v>2</v>
          </cell>
          <cell r="F291">
            <v>244</v>
          </cell>
          <cell r="G291">
            <v>228</v>
          </cell>
          <cell r="H291">
            <v>261</v>
          </cell>
        </row>
        <row r="292">
          <cell r="D292" t="str">
            <v>AT - Õigusloome</v>
          </cell>
          <cell r="E292">
            <v>3</v>
          </cell>
          <cell r="F292">
            <v>323</v>
          </cell>
          <cell r="G292">
            <v>301</v>
          </cell>
          <cell r="H292">
            <v>345</v>
          </cell>
        </row>
        <row r="293">
          <cell r="D293" t="str">
            <v>AT - Õigusloome</v>
          </cell>
          <cell r="E293">
            <v>4</v>
          </cell>
          <cell r="F293">
            <v>492</v>
          </cell>
          <cell r="G293">
            <v>458</v>
          </cell>
          <cell r="H293">
            <v>526</v>
          </cell>
        </row>
        <row r="294">
          <cell r="D294" t="str">
            <v>AT - Õigusteenused</v>
          </cell>
          <cell r="E294">
            <v>1</v>
          </cell>
          <cell r="F294">
            <v>160</v>
          </cell>
          <cell r="G294">
            <v>150</v>
          </cell>
          <cell r="H294">
            <v>171</v>
          </cell>
        </row>
        <row r="295">
          <cell r="D295" t="str">
            <v>AT - Õigusteenused</v>
          </cell>
          <cell r="E295">
            <v>2</v>
          </cell>
          <cell r="F295">
            <v>244</v>
          </cell>
          <cell r="G295">
            <v>228</v>
          </cell>
          <cell r="H295">
            <v>261</v>
          </cell>
        </row>
        <row r="296">
          <cell r="D296" t="str">
            <v>AT - Õigusteenused</v>
          </cell>
          <cell r="E296">
            <v>3</v>
          </cell>
          <cell r="F296">
            <v>323</v>
          </cell>
          <cell r="G296">
            <v>301</v>
          </cell>
          <cell r="H296">
            <v>345</v>
          </cell>
        </row>
        <row r="297">
          <cell r="D297" t="str">
            <v>AT - Õigusteenused</v>
          </cell>
          <cell r="E297">
            <v>4</v>
          </cell>
          <cell r="F297">
            <v>427</v>
          </cell>
          <cell r="G297">
            <v>398</v>
          </cell>
          <cell r="H297">
            <v>457</v>
          </cell>
        </row>
        <row r="298">
          <cell r="D298" t="str">
            <v>AT - Õigusteenused</v>
          </cell>
          <cell r="E298">
            <v>5</v>
          </cell>
          <cell r="F298">
            <v>566</v>
          </cell>
          <cell r="G298">
            <v>527</v>
          </cell>
          <cell r="H298">
            <v>605</v>
          </cell>
        </row>
        <row r="299">
          <cell r="D299" t="str">
            <v>AT - Üldjuhtimine</v>
          </cell>
          <cell r="E299">
            <v>1</v>
          </cell>
          <cell r="F299">
            <v>244</v>
          </cell>
          <cell r="G299">
            <v>228</v>
          </cell>
          <cell r="H299">
            <v>261</v>
          </cell>
        </row>
        <row r="300">
          <cell r="D300" t="str">
            <v>AT - Üldjuhtimine</v>
          </cell>
          <cell r="E300">
            <v>2</v>
          </cell>
          <cell r="F300">
            <v>323</v>
          </cell>
          <cell r="G300">
            <v>301</v>
          </cell>
          <cell r="H300">
            <v>345</v>
          </cell>
        </row>
        <row r="301">
          <cell r="D301" t="str">
            <v>AT - Üldjuhtimine</v>
          </cell>
          <cell r="E301">
            <v>3</v>
          </cell>
          <cell r="F301">
            <v>427</v>
          </cell>
          <cell r="G301">
            <v>398</v>
          </cell>
          <cell r="H301">
            <v>457</v>
          </cell>
        </row>
        <row r="302">
          <cell r="D302" t="str">
            <v>AT - Üldjuhtimine</v>
          </cell>
          <cell r="E302">
            <v>4</v>
          </cell>
          <cell r="F302">
            <v>492</v>
          </cell>
          <cell r="G302">
            <v>458</v>
          </cell>
          <cell r="H302">
            <v>526</v>
          </cell>
        </row>
        <row r="303">
          <cell r="D303" t="str">
            <v>AT - Üldjuhtimine</v>
          </cell>
          <cell r="E303">
            <v>5</v>
          </cell>
          <cell r="F303">
            <v>566</v>
          </cell>
          <cell r="G303">
            <v>527</v>
          </cell>
          <cell r="H303">
            <v>605</v>
          </cell>
        </row>
        <row r="304">
          <cell r="D304" t="str">
            <v>AT - Üldjuhtimine</v>
          </cell>
          <cell r="E304">
            <v>6</v>
          </cell>
          <cell r="F304">
            <v>651</v>
          </cell>
          <cell r="G304">
            <v>606</v>
          </cell>
          <cell r="H304">
            <v>696</v>
          </cell>
        </row>
        <row r="305">
          <cell r="D305" t="str">
            <v>AT - Üldjuhtimine</v>
          </cell>
          <cell r="E305" t="str">
            <v>7A</v>
          </cell>
          <cell r="F305">
            <v>864</v>
          </cell>
          <cell r="G305">
            <v>804</v>
          </cell>
          <cell r="H305">
            <v>925</v>
          </cell>
        </row>
        <row r="306">
          <cell r="D306" t="str">
            <v>AT - Üldjuhtimine</v>
          </cell>
          <cell r="E306" t="str">
            <v>7B</v>
          </cell>
          <cell r="F306">
            <v>995</v>
          </cell>
          <cell r="G306">
            <v>926</v>
          </cell>
          <cell r="H306">
            <v>1066</v>
          </cell>
        </row>
        <row r="307">
          <cell r="D307" t="str">
            <v>AT - Üldtööd</v>
          </cell>
          <cell r="E307">
            <v>1</v>
          </cell>
          <cell r="F307">
            <v>79</v>
          </cell>
          <cell r="G307">
            <v>74</v>
          </cell>
          <cell r="H307">
            <v>84</v>
          </cell>
        </row>
        <row r="308">
          <cell r="D308" t="str">
            <v>AT - Üldtööd</v>
          </cell>
          <cell r="E308">
            <v>2</v>
          </cell>
          <cell r="F308">
            <v>121</v>
          </cell>
          <cell r="G308">
            <v>113</v>
          </cell>
          <cell r="H308">
            <v>129</v>
          </cell>
        </row>
        <row r="309">
          <cell r="D309" t="str">
            <v>AT - Üldtööd</v>
          </cell>
          <cell r="E309">
            <v>3</v>
          </cell>
          <cell r="F309">
            <v>160</v>
          </cell>
          <cell r="G309">
            <v>150</v>
          </cell>
          <cell r="H309">
            <v>171</v>
          </cell>
        </row>
        <row r="310">
          <cell r="D310" t="str">
            <v>AT - Üldtööd</v>
          </cell>
          <cell r="E310">
            <v>4</v>
          </cell>
          <cell r="F310">
            <v>244</v>
          </cell>
          <cell r="G310">
            <v>228</v>
          </cell>
          <cell r="H310">
            <v>261</v>
          </cell>
        </row>
        <row r="311">
          <cell r="D311" t="str">
            <v>AT - Üldtööd</v>
          </cell>
          <cell r="E311">
            <v>5</v>
          </cell>
          <cell r="F311">
            <v>323</v>
          </cell>
          <cell r="G311">
            <v>301</v>
          </cell>
          <cell r="H311">
            <v>345</v>
          </cell>
        </row>
        <row r="312">
          <cell r="D312" t="str">
            <v>AT - Üldtööd</v>
          </cell>
          <cell r="E312">
            <v>6</v>
          </cell>
          <cell r="F312">
            <v>427</v>
          </cell>
          <cell r="G312">
            <v>398</v>
          </cell>
          <cell r="H312">
            <v>457</v>
          </cell>
        </row>
        <row r="313">
          <cell r="D313" t="str">
            <v>AT - Ürituste ja tseremooniate korraldamine</v>
          </cell>
          <cell r="E313">
            <v>1</v>
          </cell>
          <cell r="F313">
            <v>105</v>
          </cell>
          <cell r="G313">
            <v>98</v>
          </cell>
          <cell r="H313">
            <v>112</v>
          </cell>
        </row>
        <row r="314">
          <cell r="D314" t="str">
            <v>AT - Ürituste ja tseremooniate korraldamine</v>
          </cell>
          <cell r="E314">
            <v>2</v>
          </cell>
          <cell r="F314">
            <v>139</v>
          </cell>
          <cell r="G314">
            <v>130</v>
          </cell>
          <cell r="H314">
            <v>149</v>
          </cell>
        </row>
        <row r="315">
          <cell r="D315" t="str">
            <v>AT - Ürituste ja tseremooniate korraldamine</v>
          </cell>
          <cell r="E315">
            <v>3</v>
          </cell>
          <cell r="F315">
            <v>184</v>
          </cell>
          <cell r="G315">
            <v>172</v>
          </cell>
          <cell r="H315">
            <v>197</v>
          </cell>
        </row>
        <row r="316">
          <cell r="D316" t="str">
            <v>AT - Ürituste ja tseremooniate korraldamine</v>
          </cell>
          <cell r="E316">
            <v>4</v>
          </cell>
          <cell r="F316">
            <v>244</v>
          </cell>
          <cell r="G316">
            <v>228</v>
          </cell>
          <cell r="H316">
            <v>261</v>
          </cell>
        </row>
        <row r="317">
          <cell r="D317" t="str">
            <v>AT - Ürituste ja tseremooniate korraldamine</v>
          </cell>
          <cell r="E317">
            <v>5</v>
          </cell>
          <cell r="F317">
            <v>427</v>
          </cell>
          <cell r="G317">
            <v>398</v>
          </cell>
          <cell r="H317">
            <v>457</v>
          </cell>
        </row>
        <row r="318">
          <cell r="D318">
            <v>0</v>
          </cell>
          <cell r="E318">
            <v>0</v>
          </cell>
        </row>
        <row r="319">
          <cell r="D319">
            <v>0</v>
          </cell>
          <cell r="E319">
            <v>0</v>
          </cell>
        </row>
        <row r="320">
          <cell r="D320">
            <v>0</v>
          </cell>
          <cell r="E320">
            <v>0</v>
          </cell>
        </row>
        <row r="321">
          <cell r="D321">
            <v>0</v>
          </cell>
          <cell r="E321">
            <v>0</v>
          </cell>
        </row>
        <row r="322">
          <cell r="D322">
            <v>0</v>
          </cell>
          <cell r="E322">
            <v>0</v>
          </cell>
        </row>
        <row r="323">
          <cell r="D323">
            <v>0</v>
          </cell>
          <cell r="E323">
            <v>0</v>
          </cell>
        </row>
        <row r="324">
          <cell r="D324">
            <v>0</v>
          </cell>
          <cell r="E324">
            <v>0</v>
          </cell>
        </row>
        <row r="325">
          <cell r="D325">
            <v>0</v>
          </cell>
          <cell r="E325">
            <v>0</v>
          </cell>
        </row>
        <row r="326">
          <cell r="D326">
            <v>0</v>
          </cell>
          <cell r="E326">
            <v>0</v>
          </cell>
        </row>
        <row r="327">
          <cell r="D327">
            <v>0</v>
          </cell>
          <cell r="E327">
            <v>0</v>
          </cell>
        </row>
        <row r="328">
          <cell r="D328">
            <v>0</v>
          </cell>
          <cell r="E328">
            <v>0</v>
          </cell>
        </row>
        <row r="329">
          <cell r="D329">
            <v>0</v>
          </cell>
          <cell r="E329">
            <v>0</v>
          </cell>
        </row>
        <row r="330">
          <cell r="D330">
            <v>0</v>
          </cell>
          <cell r="E330">
            <v>0</v>
          </cell>
        </row>
        <row r="331">
          <cell r="D331">
            <v>0</v>
          </cell>
          <cell r="E331">
            <v>0</v>
          </cell>
        </row>
      </sheetData>
      <sheetData sheetId="11">
        <row r="2">
          <cell r="E2" t="str">
            <v>English</v>
          </cell>
        </row>
        <row r="3">
          <cell r="E3" t="str">
            <v>Estonian</v>
          </cell>
        </row>
        <row r="4">
          <cell r="E4" t="str">
            <v>Latvian</v>
          </cell>
        </row>
        <row r="5">
          <cell r="E5" t="str">
            <v>Lithuanian</v>
          </cell>
        </row>
        <row r="9">
          <cell r="H9">
            <v>0</v>
          </cell>
        </row>
        <row r="10">
          <cell r="H10">
            <v>1</v>
          </cell>
        </row>
        <row r="11">
          <cell r="H11" t="str">
            <v>1A</v>
          </cell>
        </row>
        <row r="12">
          <cell r="H12" t="str">
            <v>1B</v>
          </cell>
        </row>
        <row r="13">
          <cell r="H13">
            <v>2</v>
          </cell>
        </row>
        <row r="14">
          <cell r="H14" t="str">
            <v>2A</v>
          </cell>
        </row>
        <row r="15">
          <cell r="H15" t="str">
            <v>2B</v>
          </cell>
        </row>
        <row r="16">
          <cell r="H16" t="str">
            <v>2C</v>
          </cell>
        </row>
        <row r="17">
          <cell r="H17">
            <v>3</v>
          </cell>
        </row>
        <row r="18">
          <cell r="H18" t="str">
            <v>3A</v>
          </cell>
        </row>
        <row r="19">
          <cell r="H19" t="str">
            <v>3B</v>
          </cell>
        </row>
        <row r="20">
          <cell r="H20">
            <v>4</v>
          </cell>
        </row>
        <row r="21">
          <cell r="H21" t="str">
            <v>4A</v>
          </cell>
        </row>
        <row r="22">
          <cell r="H22" t="str">
            <v>4B</v>
          </cell>
        </row>
        <row r="23">
          <cell r="H23" t="str">
            <v>4C</v>
          </cell>
        </row>
        <row r="24">
          <cell r="H24">
            <v>5</v>
          </cell>
        </row>
        <row r="25">
          <cell r="H25" t="str">
            <v>5A</v>
          </cell>
        </row>
        <row r="26">
          <cell r="H26" t="str">
            <v>5B</v>
          </cell>
        </row>
        <row r="27">
          <cell r="H27" t="str">
            <v>5C</v>
          </cell>
        </row>
        <row r="28">
          <cell r="H28">
            <v>6</v>
          </cell>
        </row>
        <row r="29">
          <cell r="H29" t="str">
            <v>6A</v>
          </cell>
        </row>
        <row r="30">
          <cell r="H30" t="str">
            <v>6B</v>
          </cell>
        </row>
        <row r="31">
          <cell r="H31">
            <v>7</v>
          </cell>
        </row>
        <row r="32">
          <cell r="H32" t="str">
            <v>7A</v>
          </cell>
        </row>
        <row r="33">
          <cell r="H33" t="str">
            <v>7B</v>
          </cell>
        </row>
        <row r="34">
          <cell r="H34">
            <v>8</v>
          </cell>
        </row>
        <row r="35">
          <cell r="H35">
            <v>9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31"/>
  <sheetViews>
    <sheetView workbookViewId="0"/>
  </sheetViews>
  <sheetFormatPr defaultColWidth="9.109375" defaultRowHeight="13.2"/>
  <cols>
    <col min="1" max="1" width="40" style="8" bestFit="1" customWidth="1"/>
    <col min="2" max="2" width="11.6640625" style="8" bestFit="1" customWidth="1"/>
    <col min="3" max="16384" width="9.109375" style="8"/>
  </cols>
  <sheetData>
    <row r="1" spans="1:4">
      <c r="A1" s="3" t="s">
        <v>1</v>
      </c>
      <c r="B1" s="6" t="e">
        <f>SUM(B2:B11)</f>
        <v>#REF!</v>
      </c>
      <c r="C1" s="3"/>
      <c r="D1" s="3"/>
    </row>
    <row r="2" spans="1:4">
      <c r="A2" s="4" t="s">
        <v>15</v>
      </c>
      <c r="B2" s="6" t="e">
        <f>SUMIF(#REF!,$A2,#REF!)</f>
        <v>#REF!</v>
      </c>
      <c r="C2" s="3"/>
      <c r="D2" s="3"/>
    </row>
    <row r="3" spans="1:4">
      <c r="A3" s="4" t="s">
        <v>20</v>
      </c>
      <c r="B3" s="6" t="e">
        <f>SUMIF(#REF!,$A3,#REF!)</f>
        <v>#REF!</v>
      </c>
      <c r="C3" s="3"/>
      <c r="D3" s="3"/>
    </row>
    <row r="4" spans="1:4">
      <c r="A4" s="4" t="s">
        <v>16</v>
      </c>
      <c r="B4" s="6" t="e">
        <f>SUMIF(#REF!,$A4,#REF!)</f>
        <v>#REF!</v>
      </c>
      <c r="C4" s="3"/>
      <c r="D4" s="3"/>
    </row>
    <row r="5" spans="1:4">
      <c r="A5" s="4" t="s">
        <v>25</v>
      </c>
      <c r="B5" s="6" t="e">
        <f>SUMIF(#REF!,$A5,#REF!)</f>
        <v>#REF!</v>
      </c>
      <c r="C5" s="3"/>
      <c r="D5" s="3"/>
    </row>
    <row r="6" spans="1:4">
      <c r="A6" s="4" t="s">
        <v>21</v>
      </c>
      <c r="B6" s="6" t="e">
        <f>SUMIF(#REF!,$A6,#REF!)</f>
        <v>#REF!</v>
      </c>
      <c r="C6" s="3"/>
      <c r="D6" s="3"/>
    </row>
    <row r="7" spans="1:4">
      <c r="A7" s="4" t="s">
        <v>22</v>
      </c>
      <c r="B7" s="6" t="e">
        <f>SUMIF(#REF!,$A7,#REF!)</f>
        <v>#REF!</v>
      </c>
      <c r="C7" s="3"/>
      <c r="D7" s="3"/>
    </row>
    <row r="8" spans="1:4">
      <c r="A8" s="4" t="s">
        <v>17</v>
      </c>
      <c r="B8" s="6" t="e">
        <f>SUMIF(#REF!,$A8,#REF!)</f>
        <v>#REF!</v>
      </c>
      <c r="C8" s="3"/>
      <c r="D8" s="3"/>
    </row>
    <row r="9" spans="1:4">
      <c r="A9" s="4" t="s">
        <v>23</v>
      </c>
      <c r="B9" s="6" t="e">
        <f>SUMIF(#REF!,$A9,#REF!)</f>
        <v>#REF!</v>
      </c>
      <c r="C9" s="3"/>
      <c r="D9" s="3"/>
    </row>
    <row r="10" spans="1:4">
      <c r="A10" s="4" t="s">
        <v>14</v>
      </c>
      <c r="B10" s="6" t="e">
        <f>SUMIF(#REF!,$A10,#REF!)</f>
        <v>#REF!</v>
      </c>
      <c r="C10" s="3"/>
      <c r="D10" s="3"/>
    </row>
    <row r="11" spans="1:4">
      <c r="A11" s="5" t="s">
        <v>24</v>
      </c>
      <c r="B11" s="6" t="e">
        <f>SUMIF(#REF!,$A11,#REF!)</f>
        <v>#REF!</v>
      </c>
      <c r="C11" s="3"/>
      <c r="D11" s="3"/>
    </row>
    <row r="12" spans="1:4">
      <c r="A12" s="3" t="s">
        <v>18</v>
      </c>
      <c r="B12" s="6" t="e">
        <f>SUMIF(#REF!,$A12,#REF!)</f>
        <v>#REF!</v>
      </c>
      <c r="C12" s="3"/>
      <c r="D12" s="3"/>
    </row>
    <row r="13" spans="1:4">
      <c r="A13" s="3" t="s">
        <v>13</v>
      </c>
      <c r="B13" s="6" t="e">
        <f>SUMIF(#REF!,$A13,#REF!)</f>
        <v>#REF!</v>
      </c>
      <c r="C13" s="3"/>
      <c r="D13" s="3"/>
    </row>
    <row r="14" spans="1:4">
      <c r="A14" s="3" t="s">
        <v>19</v>
      </c>
      <c r="B14" s="6" t="e">
        <f>SUMIF(#REF!,$A14,#REF!)</f>
        <v>#REF!</v>
      </c>
      <c r="C14" s="3"/>
      <c r="D14" s="3"/>
    </row>
    <row r="15" spans="1:4">
      <c r="A15" s="3" t="s">
        <v>12</v>
      </c>
      <c r="B15" s="6" t="e">
        <f>SUMIF(#REF!,$A15,#REF!)</f>
        <v>#REF!</v>
      </c>
      <c r="C15" s="3"/>
      <c r="D15" s="3"/>
    </row>
    <row r="16" spans="1:4">
      <c r="A16" s="18" t="s">
        <v>2</v>
      </c>
      <c r="B16" s="6" t="e">
        <f>SUMIF(#REF!,$A16,#REF!)</f>
        <v>#REF!</v>
      </c>
      <c r="C16" s="3"/>
      <c r="D16" s="3"/>
    </row>
    <row r="17" spans="1:4">
      <c r="A17" s="17" t="s">
        <v>26</v>
      </c>
      <c r="B17" s="6" t="e">
        <f>SUMIF(#REF!,$A17,#REF!)</f>
        <v>#REF!</v>
      </c>
      <c r="C17" s="3"/>
      <c r="D17" s="3"/>
    </row>
    <row r="18" spans="1:4">
      <c r="A18" s="1" t="s">
        <v>3</v>
      </c>
      <c r="B18" s="7" t="e">
        <f>B12+B13+B14+B15+B1+B17</f>
        <v>#REF!</v>
      </c>
      <c r="C18" s="3"/>
      <c r="D18" s="3"/>
    </row>
    <row r="19" spans="1:4">
      <c r="A19" s="3"/>
      <c r="B19" s="15" t="e">
        <f>B18-#REF!</f>
        <v>#REF!</v>
      </c>
      <c r="C19" s="3"/>
      <c r="D19" s="3"/>
    </row>
    <row r="20" spans="1:4">
      <c r="A20" s="8" t="s">
        <v>27</v>
      </c>
      <c r="C20" s="3"/>
      <c r="D20" s="3"/>
    </row>
    <row r="21" spans="1:4">
      <c r="C21" s="3"/>
      <c r="D21" s="3"/>
    </row>
    <row r="23" spans="1:4">
      <c r="A23" s="21"/>
      <c r="B23" s="22"/>
    </row>
    <row r="25" spans="1:4">
      <c r="A25" s="16"/>
      <c r="B25" s="13"/>
    </row>
    <row r="29" spans="1:4">
      <c r="A29" s="21"/>
      <c r="B29" s="22"/>
    </row>
    <row r="30" spans="1:4">
      <c r="A30" s="19"/>
      <c r="B30" s="13"/>
    </row>
    <row r="31" spans="1:4">
      <c r="A31" s="20"/>
      <c r="B31" s="13"/>
    </row>
  </sheetData>
  <phoneticPr fontId="3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showZeros="0" tabSelected="1" zoomScaleNormal="100" workbookViewId="0">
      <selection activeCell="G16" sqref="G16"/>
    </sheetView>
  </sheetViews>
  <sheetFormatPr defaultColWidth="11.44140625" defaultRowHeight="13.2"/>
  <cols>
    <col min="1" max="1" width="49.109375" style="95" customWidth="1"/>
    <col min="2" max="2" width="16.88671875" style="77" customWidth="1"/>
    <col min="3" max="3" width="3.88671875" style="77" customWidth="1"/>
    <col min="4" max="4" width="17.33203125" style="77" customWidth="1"/>
    <col min="5" max="5" width="11.44140625" style="77"/>
    <col min="6" max="6" width="3.88671875" style="77" customWidth="1"/>
    <col min="7" max="16384" width="11.44140625" style="77"/>
  </cols>
  <sheetData>
    <row r="1" spans="1:5" ht="26.4">
      <c r="A1" s="100" t="s">
        <v>61</v>
      </c>
    </row>
    <row r="2" spans="1:5" ht="7.5" customHeight="1">
      <c r="A2" s="78"/>
    </row>
    <row r="3" spans="1:5">
      <c r="A3" s="78"/>
    </row>
    <row r="4" spans="1:5" s="80" customFormat="1">
      <c r="A4" s="79" t="s">
        <v>63</v>
      </c>
      <c r="B4" s="237" t="s">
        <v>5</v>
      </c>
      <c r="C4" s="237"/>
      <c r="D4" s="237"/>
    </row>
    <row r="5" spans="1:5" s="80" customFormat="1">
      <c r="A5" s="79"/>
      <c r="B5" s="101"/>
    </row>
    <row r="6" spans="1:5" s="80" customFormat="1" ht="12.75" customHeight="1">
      <c r="A6" s="81"/>
      <c r="B6" s="236" t="s">
        <v>84</v>
      </c>
      <c r="D6" s="236" t="s">
        <v>52</v>
      </c>
    </row>
    <row r="7" spans="1:5" s="80" customFormat="1" ht="39" customHeight="1">
      <c r="A7" s="82" t="s">
        <v>64</v>
      </c>
      <c r="B7" s="83" t="s">
        <v>5</v>
      </c>
      <c r="D7" s="183" t="s">
        <v>5</v>
      </c>
    </row>
    <row r="8" spans="1:5" s="80" customFormat="1" ht="12.75" customHeight="1">
      <c r="A8" s="84" t="s">
        <v>65</v>
      </c>
      <c r="B8" s="85"/>
    </row>
    <row r="9" spans="1:5" s="80" customFormat="1" ht="12.75" customHeight="1">
      <c r="A9" s="86"/>
      <c r="B9" s="85"/>
    </row>
    <row r="10" spans="1:5" s="80" customFormat="1" ht="12.75" customHeight="1">
      <c r="A10" s="84" t="s">
        <v>66</v>
      </c>
      <c r="B10" s="85"/>
      <c r="D10" s="85"/>
    </row>
    <row r="11" spans="1:5" s="80" customFormat="1" ht="12.75" customHeight="1">
      <c r="A11" s="86"/>
      <c r="B11" s="85"/>
      <c r="D11" s="77"/>
      <c r="E11" s="77"/>
    </row>
    <row r="12" spans="1:5" s="80" customFormat="1" ht="12.75" customHeight="1">
      <c r="A12" s="84" t="s">
        <v>0</v>
      </c>
      <c r="B12" s="85"/>
      <c r="D12" s="85">
        <f>SUM(D13:D19)</f>
        <v>0</v>
      </c>
    </row>
    <row r="13" spans="1:5" s="80" customFormat="1" ht="12.75" customHeight="1">
      <c r="A13" s="87" t="s">
        <v>67</v>
      </c>
      <c r="B13" s="85"/>
      <c r="D13" s="85"/>
    </row>
    <row r="14" spans="1:5" s="80" customFormat="1" ht="12.75" customHeight="1">
      <c r="A14" s="88" t="s">
        <v>68</v>
      </c>
      <c r="B14" s="85"/>
      <c r="D14" s="85"/>
    </row>
    <row r="15" spans="1:5" s="80" customFormat="1" ht="12.75" customHeight="1">
      <c r="A15" s="88" t="s">
        <v>69</v>
      </c>
      <c r="B15" s="85"/>
      <c r="D15" s="85"/>
    </row>
    <row r="16" spans="1:5" s="80" customFormat="1" ht="26.4">
      <c r="A16" s="88" t="s">
        <v>70</v>
      </c>
      <c r="B16" s="85"/>
      <c r="D16" s="85"/>
    </row>
    <row r="17" spans="1:4" s="80" customFormat="1" ht="26.4">
      <c r="A17" s="88" t="s">
        <v>71</v>
      </c>
      <c r="B17" s="85"/>
      <c r="D17" s="85"/>
    </row>
    <row r="18" spans="1:4" s="80" customFormat="1" ht="12.75" customHeight="1">
      <c r="A18" s="89" t="s">
        <v>72</v>
      </c>
      <c r="B18" s="85"/>
      <c r="D18" s="85"/>
    </row>
    <row r="19" spans="1:4" s="80" customFormat="1" ht="12.75" customHeight="1">
      <c r="A19" s="89" t="s">
        <v>73</v>
      </c>
      <c r="B19" s="85"/>
      <c r="D19" s="85"/>
    </row>
    <row r="20" spans="1:4" s="80" customFormat="1" ht="12.75" customHeight="1">
      <c r="A20" s="89"/>
      <c r="B20" s="85"/>
    </row>
    <row r="21" spans="1:4" s="80" customFormat="1" ht="12.75" customHeight="1">
      <c r="A21" s="84" t="s">
        <v>6</v>
      </c>
      <c r="B21" s="85"/>
      <c r="D21" s="85"/>
    </row>
    <row r="22" spans="1:4" s="80" customFormat="1" ht="12.75" customHeight="1">
      <c r="A22" s="90" t="s">
        <v>74</v>
      </c>
      <c r="B22" s="85"/>
      <c r="D22" s="85"/>
    </row>
    <row r="23" spans="1:4" s="80" customFormat="1" ht="26.4">
      <c r="A23" s="88" t="s">
        <v>75</v>
      </c>
      <c r="B23" s="85"/>
      <c r="D23" s="85"/>
    </row>
    <row r="24" spans="1:4" s="80" customFormat="1" ht="12.75" customHeight="1">
      <c r="A24" s="86"/>
      <c r="B24" s="85"/>
    </row>
    <row r="25" spans="1:4" s="80" customFormat="1" ht="12.75" customHeight="1">
      <c r="A25" s="84" t="s">
        <v>76</v>
      </c>
      <c r="B25" s="85"/>
    </row>
    <row r="26" spans="1:4" s="80" customFormat="1" ht="12.75" customHeight="1">
      <c r="A26" s="86"/>
      <c r="B26" s="85"/>
    </row>
    <row r="27" spans="1:4" s="80" customFormat="1" ht="12.75" customHeight="1">
      <c r="A27" s="84" t="s">
        <v>77</v>
      </c>
      <c r="B27" s="85"/>
    </row>
    <row r="28" spans="1:4" s="80" customFormat="1" ht="24.75" customHeight="1">
      <c r="A28" s="88" t="s">
        <v>78</v>
      </c>
      <c r="B28" s="85"/>
    </row>
    <row r="29" spans="1:4" s="80" customFormat="1" ht="12.75" customHeight="1">
      <c r="A29" s="86"/>
      <c r="B29" s="85"/>
    </row>
    <row r="30" spans="1:4" s="80" customFormat="1" ht="12.75" customHeight="1">
      <c r="A30" s="84" t="s">
        <v>79</v>
      </c>
      <c r="B30" s="85"/>
    </row>
    <row r="31" spans="1:4" s="80" customFormat="1" ht="12.75" customHeight="1">
      <c r="A31" s="91"/>
      <c r="B31" s="92"/>
    </row>
    <row r="32" spans="1:4" s="80" customFormat="1" ht="12.75" customHeight="1">
      <c r="A32" s="91"/>
      <c r="B32" s="92"/>
    </row>
    <row r="33" spans="1:2" s="80" customFormat="1" ht="12.75" customHeight="1">
      <c r="A33" s="91"/>
      <c r="B33" s="92"/>
    </row>
    <row r="34" spans="1:2" s="80" customFormat="1" ht="12.75" customHeight="1">
      <c r="A34" s="93" t="s">
        <v>80</v>
      </c>
    </row>
    <row r="35" spans="1:2" ht="14.25" customHeight="1">
      <c r="A35" s="94" t="s">
        <v>81</v>
      </c>
      <c r="B35" s="94"/>
    </row>
    <row r="36" spans="1:2" ht="15" customHeight="1">
      <c r="A36" s="42" t="s">
        <v>82</v>
      </c>
      <c r="B36" s="95"/>
    </row>
    <row r="37" spans="1:2" ht="15" customHeight="1">
      <c r="A37" s="42"/>
      <c r="B37" s="95"/>
    </row>
    <row r="38" spans="1:2" ht="15" customHeight="1">
      <c r="A38" s="42" t="s">
        <v>83</v>
      </c>
      <c r="B38" s="95"/>
    </row>
    <row r="39" spans="1:2">
      <c r="A39" s="96"/>
      <c r="B39" s="97"/>
    </row>
    <row r="40" spans="1:2">
      <c r="A40" s="96"/>
      <c r="B40" s="97"/>
    </row>
    <row r="41" spans="1:2">
      <c r="B41" s="95"/>
    </row>
    <row r="42" spans="1:2" s="98" customFormat="1">
      <c r="A42" s="95"/>
      <c r="B42" s="97"/>
    </row>
    <row r="43" spans="1:2" s="98" customFormat="1">
      <c r="A43" s="99"/>
      <c r="B43" s="97"/>
    </row>
    <row r="44" spans="1:2">
      <c r="A44" s="99"/>
      <c r="B44" s="95"/>
    </row>
    <row r="45" spans="1:2">
      <c r="B45" s="95"/>
    </row>
    <row r="46" spans="1:2">
      <c r="B46" s="95"/>
    </row>
    <row r="47" spans="1:2">
      <c r="B47" s="95"/>
    </row>
    <row r="48" spans="1:2">
      <c r="B48" s="95"/>
    </row>
    <row r="49" spans="2:2">
      <c r="B49" s="95"/>
    </row>
    <row r="50" spans="2:2">
      <c r="B50" s="95"/>
    </row>
    <row r="51" spans="2:2">
      <c r="B51" s="95"/>
    </row>
    <row r="52" spans="2:2">
      <c r="B52" s="95"/>
    </row>
    <row r="53" spans="2:2">
      <c r="B53" s="95"/>
    </row>
    <row r="54" spans="2:2">
      <c r="B54" s="95"/>
    </row>
    <row r="55" spans="2:2">
      <c r="B55" s="95"/>
    </row>
    <row r="56" spans="2:2">
      <c r="B56" s="95"/>
    </row>
    <row r="57" spans="2:2">
      <c r="B57" s="95"/>
    </row>
    <row r="58" spans="2:2">
      <c r="B58" s="95"/>
    </row>
    <row r="59" spans="2:2">
      <c r="B59" s="95"/>
    </row>
    <row r="60" spans="2:2">
      <c r="B60" s="95"/>
    </row>
    <row r="61" spans="2:2">
      <c r="B61" s="95"/>
    </row>
    <row r="62" spans="2:2">
      <c r="B62" s="95"/>
    </row>
    <row r="63" spans="2:2">
      <c r="B63" s="95"/>
    </row>
    <row r="64" spans="2:2">
      <c r="B64" s="95"/>
    </row>
    <row r="65" spans="2:2">
      <c r="B65" s="95"/>
    </row>
    <row r="66" spans="2:2">
      <c r="B66" s="95"/>
    </row>
    <row r="67" spans="2:2">
      <c r="B67" s="95"/>
    </row>
    <row r="68" spans="2:2">
      <c r="B68" s="95"/>
    </row>
    <row r="69" spans="2:2">
      <c r="B69" s="95"/>
    </row>
    <row r="70" spans="2:2">
      <c r="B70" s="95"/>
    </row>
    <row r="71" spans="2:2">
      <c r="B71" s="95"/>
    </row>
    <row r="72" spans="2:2">
      <c r="B72" s="95"/>
    </row>
    <row r="73" spans="2:2">
      <c r="B73" s="95"/>
    </row>
    <row r="74" spans="2:2">
      <c r="B74" s="95"/>
    </row>
    <row r="75" spans="2:2">
      <c r="B75" s="95"/>
    </row>
    <row r="76" spans="2:2">
      <c r="B76" s="95"/>
    </row>
    <row r="77" spans="2:2">
      <c r="B77" s="95"/>
    </row>
    <row r="78" spans="2:2">
      <c r="B78" s="95"/>
    </row>
    <row r="79" spans="2:2">
      <c r="B79" s="95"/>
    </row>
    <row r="80" spans="2:2">
      <c r="B80" s="95"/>
    </row>
    <row r="81" spans="2:2">
      <c r="B81" s="95"/>
    </row>
    <row r="82" spans="2:2">
      <c r="B82" s="95"/>
    </row>
    <row r="83" spans="2:2">
      <c r="B83" s="95"/>
    </row>
    <row r="84" spans="2:2">
      <c r="B84" s="95"/>
    </row>
    <row r="85" spans="2:2">
      <c r="B85" s="95"/>
    </row>
    <row r="86" spans="2:2">
      <c r="B86" s="95"/>
    </row>
    <row r="87" spans="2:2">
      <c r="B87" s="95"/>
    </row>
    <row r="88" spans="2:2">
      <c r="B88" s="95"/>
    </row>
    <row r="89" spans="2:2">
      <c r="B89" s="95"/>
    </row>
    <row r="90" spans="2:2">
      <c r="B90" s="95"/>
    </row>
    <row r="91" spans="2:2">
      <c r="B91" s="95"/>
    </row>
    <row r="92" spans="2:2">
      <c r="B92" s="95"/>
    </row>
    <row r="93" spans="2:2">
      <c r="B93" s="95"/>
    </row>
    <row r="94" spans="2:2">
      <c r="B94" s="95"/>
    </row>
    <row r="95" spans="2:2">
      <c r="B95" s="95"/>
    </row>
    <row r="96" spans="2:2">
      <c r="B96" s="95"/>
    </row>
    <row r="97" spans="2:2">
      <c r="B97" s="95"/>
    </row>
    <row r="98" spans="2:2">
      <c r="B98" s="95"/>
    </row>
    <row r="99" spans="2:2">
      <c r="B99" s="95"/>
    </row>
    <row r="100" spans="2:2">
      <c r="B100" s="95"/>
    </row>
    <row r="101" spans="2:2">
      <c r="B101" s="95"/>
    </row>
    <row r="102" spans="2:2">
      <c r="B102" s="95"/>
    </row>
    <row r="103" spans="2:2">
      <c r="B103" s="95"/>
    </row>
    <row r="104" spans="2:2">
      <c r="B104" s="95"/>
    </row>
    <row r="105" spans="2:2">
      <c r="B105" s="95"/>
    </row>
    <row r="106" spans="2:2">
      <c r="B106" s="95"/>
    </row>
    <row r="107" spans="2:2">
      <c r="B107" s="95"/>
    </row>
    <row r="108" spans="2:2">
      <c r="B108" s="95"/>
    </row>
    <row r="109" spans="2:2">
      <c r="B109" s="95"/>
    </row>
    <row r="110" spans="2:2">
      <c r="B110" s="95"/>
    </row>
    <row r="111" spans="2:2">
      <c r="B111" s="95"/>
    </row>
    <row r="112" spans="2:2">
      <c r="B112" s="95"/>
    </row>
    <row r="113" spans="2:2">
      <c r="B113" s="95"/>
    </row>
    <row r="114" spans="2:2">
      <c r="B114" s="95"/>
    </row>
    <row r="115" spans="2:2">
      <c r="B115" s="95"/>
    </row>
    <row r="116" spans="2:2">
      <c r="B116" s="95"/>
    </row>
    <row r="117" spans="2:2">
      <c r="B117" s="95"/>
    </row>
    <row r="118" spans="2:2">
      <c r="B118" s="95"/>
    </row>
    <row r="119" spans="2:2">
      <c r="B119" s="95"/>
    </row>
    <row r="120" spans="2:2">
      <c r="B120" s="95"/>
    </row>
    <row r="121" spans="2:2">
      <c r="B121" s="95"/>
    </row>
    <row r="122" spans="2:2">
      <c r="B122" s="95"/>
    </row>
    <row r="123" spans="2:2">
      <c r="B123" s="95"/>
    </row>
    <row r="124" spans="2:2">
      <c r="B124" s="95"/>
    </row>
    <row r="125" spans="2:2">
      <c r="B125" s="95"/>
    </row>
    <row r="126" spans="2:2">
      <c r="B126" s="95"/>
    </row>
    <row r="127" spans="2:2">
      <c r="B127" s="95"/>
    </row>
    <row r="128" spans="2:2">
      <c r="B128" s="95"/>
    </row>
    <row r="129" spans="2:2">
      <c r="B129" s="95"/>
    </row>
    <row r="130" spans="2:2">
      <c r="B130" s="95"/>
    </row>
    <row r="131" spans="2:2">
      <c r="B131" s="95"/>
    </row>
    <row r="132" spans="2:2">
      <c r="B132" s="95"/>
    </row>
    <row r="133" spans="2:2">
      <c r="B133" s="95"/>
    </row>
    <row r="134" spans="2:2">
      <c r="B134" s="95"/>
    </row>
    <row r="135" spans="2:2">
      <c r="B135" s="95"/>
    </row>
    <row r="136" spans="2:2">
      <c r="B136" s="95"/>
    </row>
    <row r="137" spans="2:2">
      <c r="B137" s="95"/>
    </row>
    <row r="138" spans="2:2">
      <c r="B138" s="95"/>
    </row>
    <row r="139" spans="2:2">
      <c r="B139" s="95"/>
    </row>
    <row r="140" spans="2:2">
      <c r="B140" s="95"/>
    </row>
    <row r="141" spans="2:2">
      <c r="B141" s="95"/>
    </row>
    <row r="142" spans="2:2">
      <c r="B142" s="95"/>
    </row>
    <row r="143" spans="2:2">
      <c r="B143" s="95"/>
    </row>
    <row r="144" spans="2:2">
      <c r="B144" s="95"/>
    </row>
    <row r="145" spans="2:2">
      <c r="B145" s="95"/>
    </row>
    <row r="146" spans="2:2">
      <c r="B146" s="95"/>
    </row>
    <row r="147" spans="2:2">
      <c r="B147" s="95"/>
    </row>
    <row r="148" spans="2:2">
      <c r="B148" s="95"/>
    </row>
    <row r="149" spans="2:2">
      <c r="B149" s="95"/>
    </row>
    <row r="150" spans="2:2">
      <c r="B150" s="95"/>
    </row>
    <row r="151" spans="2:2">
      <c r="B151" s="95"/>
    </row>
    <row r="152" spans="2:2">
      <c r="B152" s="95"/>
    </row>
    <row r="153" spans="2:2">
      <c r="B153" s="95"/>
    </row>
    <row r="154" spans="2:2">
      <c r="B154" s="95"/>
    </row>
    <row r="155" spans="2:2">
      <c r="B155" s="95"/>
    </row>
    <row r="156" spans="2:2">
      <c r="B156" s="95"/>
    </row>
    <row r="157" spans="2:2">
      <c r="B157" s="95"/>
    </row>
    <row r="158" spans="2:2">
      <c r="B158" s="95"/>
    </row>
    <row r="159" spans="2:2">
      <c r="B159" s="95"/>
    </row>
    <row r="160" spans="2:2">
      <c r="B160" s="95"/>
    </row>
    <row r="161" spans="2:2">
      <c r="B161" s="95"/>
    </row>
    <row r="162" spans="2:2">
      <c r="B162" s="95"/>
    </row>
    <row r="163" spans="2:2">
      <c r="B163" s="95"/>
    </row>
    <row r="164" spans="2:2">
      <c r="B164" s="95"/>
    </row>
    <row r="165" spans="2:2">
      <c r="B165" s="95"/>
    </row>
  </sheetData>
  <mergeCells count="1">
    <mergeCell ref="B4:D4"/>
  </mergeCells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2"/>
  <sheetViews>
    <sheetView showZeros="0" zoomScaleNormal="100" workbookViewId="0">
      <selection activeCell="E18" sqref="E18"/>
    </sheetView>
  </sheetViews>
  <sheetFormatPr defaultColWidth="9.109375" defaultRowHeight="13.2"/>
  <cols>
    <col min="1" max="1" width="34" style="14" customWidth="1"/>
    <col min="2" max="2" width="11.88671875" style="14" bestFit="1" customWidth="1"/>
    <col min="3" max="3" width="10.33203125" style="14" hidden="1" customWidth="1"/>
    <col min="4" max="4" width="11.6640625" style="14" bestFit="1" customWidth="1"/>
    <col min="5" max="6" width="11.6640625" style="124" customWidth="1"/>
    <col min="7" max="7" width="10.6640625" style="14" bestFit="1" customWidth="1"/>
    <col min="8" max="16384" width="9.109375" style="14"/>
  </cols>
  <sheetData>
    <row r="1" spans="1:8">
      <c r="A1" s="100" t="s">
        <v>88</v>
      </c>
      <c r="H1" s="102" t="s">
        <v>85</v>
      </c>
    </row>
    <row r="2" spans="1:8" ht="13.8">
      <c r="A2" s="76"/>
      <c r="H2" s="102"/>
    </row>
    <row r="3" spans="1:8">
      <c r="E3" s="125"/>
      <c r="F3" s="125" t="s">
        <v>62</v>
      </c>
    </row>
    <row r="4" spans="1:8" ht="15" customHeight="1">
      <c r="A4" s="9"/>
      <c r="B4" s="238">
        <v>2017</v>
      </c>
      <c r="C4" s="239"/>
      <c r="D4" s="240"/>
      <c r="E4" s="241" t="s">
        <v>89</v>
      </c>
      <c r="F4" s="244" t="s">
        <v>48</v>
      </c>
      <c r="G4" s="243" t="s">
        <v>50</v>
      </c>
      <c r="H4" s="243"/>
    </row>
    <row r="5" spans="1:8" ht="29.25" customHeight="1">
      <c r="A5" s="9"/>
      <c r="B5" s="53" t="s">
        <v>28</v>
      </c>
      <c r="C5" s="54" t="s">
        <v>29</v>
      </c>
      <c r="D5" s="55" t="s">
        <v>30</v>
      </c>
      <c r="E5" s="242"/>
      <c r="F5" s="245"/>
      <c r="G5" s="56" t="s">
        <v>4</v>
      </c>
      <c r="H5" s="56" t="s">
        <v>49</v>
      </c>
    </row>
    <row r="6" spans="1:8" ht="12.75" customHeight="1">
      <c r="A6" s="103"/>
      <c r="B6" s="104"/>
      <c r="G6" s="105">
        <f t="shared" ref="G6" si="0">IF(F6=0,0,F6-D6)</f>
        <v>0</v>
      </c>
      <c r="H6" s="106" t="str">
        <f t="shared" ref="H6:H9" si="1">IF(F6=0,"",G6/D6)</f>
        <v/>
      </c>
    </row>
    <row r="7" spans="1:8">
      <c r="A7" s="108" t="s">
        <v>86</v>
      </c>
      <c r="B7" s="118">
        <f>B9</f>
        <v>740000</v>
      </c>
      <c r="C7" s="109" t="e">
        <f>C9+#REF!</f>
        <v>#REF!</v>
      </c>
      <c r="D7" s="109">
        <f t="shared" ref="D7:G7" si="2">D9</f>
        <v>740000</v>
      </c>
      <c r="E7" s="126">
        <f t="shared" si="2"/>
        <v>740000</v>
      </c>
      <c r="F7" s="109">
        <f t="shared" si="2"/>
        <v>740000</v>
      </c>
      <c r="G7" s="118">
        <f t="shared" si="2"/>
        <v>0</v>
      </c>
      <c r="H7" s="122">
        <f t="shared" si="1"/>
        <v>0</v>
      </c>
    </row>
    <row r="8" spans="1:8" ht="12.75" customHeight="1">
      <c r="A8" s="116"/>
      <c r="B8" s="113"/>
      <c r="C8" s="114"/>
      <c r="D8" s="110"/>
      <c r="E8" s="127"/>
      <c r="F8" s="128"/>
      <c r="G8" s="113"/>
      <c r="H8" s="120" t="str">
        <f t="shared" si="1"/>
        <v/>
      </c>
    </row>
    <row r="9" spans="1:8" ht="12.75" customHeight="1">
      <c r="A9" s="115" t="s">
        <v>87</v>
      </c>
      <c r="B9" s="119">
        <f>B10</f>
        <v>740000</v>
      </c>
      <c r="C9" s="119" t="e">
        <f>#REF!+#REF!+C10</f>
        <v>#REF!</v>
      </c>
      <c r="D9" s="110">
        <f t="shared" ref="D9:G9" si="3">D10</f>
        <v>740000</v>
      </c>
      <c r="E9" s="127">
        <f t="shared" si="3"/>
        <v>740000</v>
      </c>
      <c r="F9" s="128">
        <f t="shared" si="3"/>
        <v>740000</v>
      </c>
      <c r="G9" s="119">
        <f t="shared" si="3"/>
        <v>0</v>
      </c>
      <c r="H9" s="120">
        <f t="shared" si="1"/>
        <v>0</v>
      </c>
    </row>
    <row r="10" spans="1:8">
      <c r="A10" s="111" t="s">
        <v>5</v>
      </c>
      <c r="B10" s="112">
        <v>740000</v>
      </c>
      <c r="C10" s="114"/>
      <c r="D10" s="110">
        <f t="shared" ref="D10:D11" si="4">SUM(B10:C10)</f>
        <v>740000</v>
      </c>
      <c r="E10" s="127">
        <v>740000</v>
      </c>
      <c r="F10" s="128">
        <v>740000</v>
      </c>
      <c r="G10" s="112">
        <f t="shared" ref="G10:G11" si="5">IF(F10=0,0,F10-D10)</f>
        <v>0</v>
      </c>
      <c r="H10" s="121">
        <f t="shared" ref="H10:H11" si="6">IF(F10=0,"",G10/D10)</f>
        <v>0</v>
      </c>
    </row>
    <row r="11" spans="1:8">
      <c r="A11" s="117"/>
      <c r="B11" s="113"/>
      <c r="C11" s="114"/>
      <c r="D11" s="110">
        <f t="shared" si="4"/>
        <v>0</v>
      </c>
      <c r="E11" s="127"/>
      <c r="F11" s="128"/>
      <c r="G11" s="113">
        <f t="shared" si="5"/>
        <v>0</v>
      </c>
      <c r="H11" s="120" t="str">
        <f t="shared" si="6"/>
        <v/>
      </c>
    </row>
    <row r="12" spans="1:8">
      <c r="B12" s="107"/>
    </row>
  </sheetData>
  <mergeCells count="4">
    <mergeCell ref="B4:D4"/>
    <mergeCell ref="E4:E5"/>
    <mergeCell ref="G4:H4"/>
    <mergeCell ref="F4:F5"/>
  </mergeCells>
  <pageMargins left="1.1811023622047245" right="0.47244094488188981" top="0.47244094488188981" bottom="0.98425196850393704" header="0.51181102362204722" footer="0.51181102362204722"/>
  <pageSetup paperSize="9" scale="80" orientation="portrait" r:id="rId1"/>
  <headerFooter alignWithMargins="0">
    <oddFooter>&amp;C&amp;P/&amp;N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H39"/>
  <sheetViews>
    <sheetView showZeros="0" zoomScaleNormal="100" workbookViewId="0">
      <selection activeCell="C8" sqref="C8"/>
    </sheetView>
  </sheetViews>
  <sheetFormatPr defaultRowHeight="13.2"/>
  <cols>
    <col min="1" max="1" width="4.33203125" style="131" bestFit="1" customWidth="1"/>
    <col min="2" max="2" width="27.33203125" style="131" customWidth="1"/>
    <col min="3" max="3" width="11.109375" style="131" customWidth="1"/>
    <col min="4" max="4" width="9.88671875" style="131" bestFit="1" customWidth="1"/>
    <col min="5" max="5" width="10.88671875" style="131" bestFit="1" customWidth="1"/>
    <col min="6" max="6" width="8.88671875" style="131" bestFit="1" customWidth="1"/>
    <col min="7" max="249" width="9.109375" style="131"/>
    <col min="250" max="250" width="4.33203125" style="131" bestFit="1" customWidth="1"/>
    <col min="251" max="251" width="35.44140625" style="131" customWidth="1"/>
    <col min="252" max="254" width="11.109375" style="131" bestFit="1" customWidth="1"/>
    <col min="255" max="255" width="12.6640625" style="131" bestFit="1" customWidth="1"/>
    <col min="256" max="256" width="12.44140625" style="131" customWidth="1"/>
    <col min="257" max="257" width="12.6640625" style="131" customWidth="1"/>
    <col min="258" max="258" width="2.6640625" style="131" customWidth="1"/>
    <col min="259" max="505" width="9.109375" style="131"/>
    <col min="506" max="506" width="4.33203125" style="131" bestFit="1" customWidth="1"/>
    <col min="507" max="507" width="35.44140625" style="131" customWidth="1"/>
    <col min="508" max="510" width="11.109375" style="131" bestFit="1" customWidth="1"/>
    <col min="511" max="511" width="12.6640625" style="131" bestFit="1" customWidth="1"/>
    <col min="512" max="512" width="12.44140625" style="131" customWidth="1"/>
    <col min="513" max="513" width="12.6640625" style="131" customWidth="1"/>
    <col min="514" max="514" width="2.6640625" style="131" customWidth="1"/>
    <col min="515" max="761" width="9.109375" style="131"/>
    <col min="762" max="762" width="4.33203125" style="131" bestFit="1" customWidth="1"/>
    <col min="763" max="763" width="35.44140625" style="131" customWidth="1"/>
    <col min="764" max="766" width="11.109375" style="131" bestFit="1" customWidth="1"/>
    <col min="767" max="767" width="12.6640625" style="131" bestFit="1" customWidth="1"/>
    <col min="768" max="768" width="12.44140625" style="131" customWidth="1"/>
    <col min="769" max="769" width="12.6640625" style="131" customWidth="1"/>
    <col min="770" max="770" width="2.6640625" style="131" customWidth="1"/>
    <col min="771" max="1017" width="9.109375" style="131"/>
    <col min="1018" max="1018" width="4.33203125" style="131" bestFit="1" customWidth="1"/>
    <col min="1019" max="1019" width="35.44140625" style="131" customWidth="1"/>
    <col min="1020" max="1022" width="11.109375" style="131" bestFit="1" customWidth="1"/>
    <col min="1023" max="1023" width="12.6640625" style="131" bestFit="1" customWidth="1"/>
    <col min="1024" max="1024" width="12.44140625" style="131" customWidth="1"/>
    <col min="1025" max="1025" width="12.6640625" style="131" customWidth="1"/>
    <col min="1026" max="1026" width="2.6640625" style="131" customWidth="1"/>
    <col min="1027" max="1273" width="9.109375" style="131"/>
    <col min="1274" max="1274" width="4.33203125" style="131" bestFit="1" customWidth="1"/>
    <col min="1275" max="1275" width="35.44140625" style="131" customWidth="1"/>
    <col min="1276" max="1278" width="11.109375" style="131" bestFit="1" customWidth="1"/>
    <col min="1279" max="1279" width="12.6640625" style="131" bestFit="1" customWidth="1"/>
    <col min="1280" max="1280" width="12.44140625" style="131" customWidth="1"/>
    <col min="1281" max="1281" width="12.6640625" style="131" customWidth="1"/>
    <col min="1282" max="1282" width="2.6640625" style="131" customWidth="1"/>
    <col min="1283" max="1529" width="9.109375" style="131"/>
    <col min="1530" max="1530" width="4.33203125" style="131" bestFit="1" customWidth="1"/>
    <col min="1531" max="1531" width="35.44140625" style="131" customWidth="1"/>
    <col min="1532" max="1534" width="11.109375" style="131" bestFit="1" customWidth="1"/>
    <col min="1535" max="1535" width="12.6640625" style="131" bestFit="1" customWidth="1"/>
    <col min="1536" max="1536" width="12.44140625" style="131" customWidth="1"/>
    <col min="1537" max="1537" width="12.6640625" style="131" customWidth="1"/>
    <col min="1538" max="1538" width="2.6640625" style="131" customWidth="1"/>
    <col min="1539" max="1785" width="9.109375" style="131"/>
    <col min="1786" max="1786" width="4.33203125" style="131" bestFit="1" customWidth="1"/>
    <col min="1787" max="1787" width="35.44140625" style="131" customWidth="1"/>
    <col min="1788" max="1790" width="11.109375" style="131" bestFit="1" customWidth="1"/>
    <col min="1791" max="1791" width="12.6640625" style="131" bestFit="1" customWidth="1"/>
    <col min="1792" max="1792" width="12.44140625" style="131" customWidth="1"/>
    <col min="1793" max="1793" width="12.6640625" style="131" customWidth="1"/>
    <col min="1794" max="1794" width="2.6640625" style="131" customWidth="1"/>
    <col min="1795" max="2041" width="9.109375" style="131"/>
    <col min="2042" max="2042" width="4.33203125" style="131" bestFit="1" customWidth="1"/>
    <col min="2043" max="2043" width="35.44140625" style="131" customWidth="1"/>
    <col min="2044" max="2046" width="11.109375" style="131" bestFit="1" customWidth="1"/>
    <col min="2047" max="2047" width="12.6640625" style="131" bestFit="1" customWidth="1"/>
    <col min="2048" max="2048" width="12.44140625" style="131" customWidth="1"/>
    <col min="2049" max="2049" width="12.6640625" style="131" customWidth="1"/>
    <col min="2050" max="2050" width="2.6640625" style="131" customWidth="1"/>
    <col min="2051" max="2297" width="9.109375" style="131"/>
    <col min="2298" max="2298" width="4.33203125" style="131" bestFit="1" customWidth="1"/>
    <col min="2299" max="2299" width="35.44140625" style="131" customWidth="1"/>
    <col min="2300" max="2302" width="11.109375" style="131" bestFit="1" customWidth="1"/>
    <col min="2303" max="2303" width="12.6640625" style="131" bestFit="1" customWidth="1"/>
    <col min="2304" max="2304" width="12.44140625" style="131" customWidth="1"/>
    <col min="2305" max="2305" width="12.6640625" style="131" customWidth="1"/>
    <col min="2306" max="2306" width="2.6640625" style="131" customWidth="1"/>
    <col min="2307" max="2553" width="9.109375" style="131"/>
    <col min="2554" max="2554" width="4.33203125" style="131" bestFit="1" customWidth="1"/>
    <col min="2555" max="2555" width="35.44140625" style="131" customWidth="1"/>
    <col min="2556" max="2558" width="11.109375" style="131" bestFit="1" customWidth="1"/>
    <col min="2559" max="2559" width="12.6640625" style="131" bestFit="1" customWidth="1"/>
    <col min="2560" max="2560" width="12.44140625" style="131" customWidth="1"/>
    <col min="2561" max="2561" width="12.6640625" style="131" customWidth="1"/>
    <col min="2562" max="2562" width="2.6640625" style="131" customWidth="1"/>
    <col min="2563" max="2809" width="9.109375" style="131"/>
    <col min="2810" max="2810" width="4.33203125" style="131" bestFit="1" customWidth="1"/>
    <col min="2811" max="2811" width="35.44140625" style="131" customWidth="1"/>
    <col min="2812" max="2814" width="11.109375" style="131" bestFit="1" customWidth="1"/>
    <col min="2815" max="2815" width="12.6640625" style="131" bestFit="1" customWidth="1"/>
    <col min="2816" max="2816" width="12.44140625" style="131" customWidth="1"/>
    <col min="2817" max="2817" width="12.6640625" style="131" customWidth="1"/>
    <col min="2818" max="2818" width="2.6640625" style="131" customWidth="1"/>
    <col min="2819" max="3065" width="9.109375" style="131"/>
    <col min="3066" max="3066" width="4.33203125" style="131" bestFit="1" customWidth="1"/>
    <col min="3067" max="3067" width="35.44140625" style="131" customWidth="1"/>
    <col min="3068" max="3070" width="11.109375" style="131" bestFit="1" customWidth="1"/>
    <col min="3071" max="3071" width="12.6640625" style="131" bestFit="1" customWidth="1"/>
    <col min="3072" max="3072" width="12.44140625" style="131" customWidth="1"/>
    <col min="3073" max="3073" width="12.6640625" style="131" customWidth="1"/>
    <col min="3074" max="3074" width="2.6640625" style="131" customWidth="1"/>
    <col min="3075" max="3321" width="9.109375" style="131"/>
    <col min="3322" max="3322" width="4.33203125" style="131" bestFit="1" customWidth="1"/>
    <col min="3323" max="3323" width="35.44140625" style="131" customWidth="1"/>
    <col min="3324" max="3326" width="11.109375" style="131" bestFit="1" customWidth="1"/>
    <col min="3327" max="3327" width="12.6640625" style="131" bestFit="1" customWidth="1"/>
    <col min="3328" max="3328" width="12.44140625" style="131" customWidth="1"/>
    <col min="3329" max="3329" width="12.6640625" style="131" customWidth="1"/>
    <col min="3330" max="3330" width="2.6640625" style="131" customWidth="1"/>
    <col min="3331" max="3577" width="9.109375" style="131"/>
    <col min="3578" max="3578" width="4.33203125" style="131" bestFit="1" customWidth="1"/>
    <col min="3579" max="3579" width="35.44140625" style="131" customWidth="1"/>
    <col min="3580" max="3582" width="11.109375" style="131" bestFit="1" customWidth="1"/>
    <col min="3583" max="3583" width="12.6640625" style="131" bestFit="1" customWidth="1"/>
    <col min="3584" max="3584" width="12.44140625" style="131" customWidth="1"/>
    <col min="3585" max="3585" width="12.6640625" style="131" customWidth="1"/>
    <col min="3586" max="3586" width="2.6640625" style="131" customWidth="1"/>
    <col min="3587" max="3833" width="9.109375" style="131"/>
    <col min="3834" max="3834" width="4.33203125" style="131" bestFit="1" customWidth="1"/>
    <col min="3835" max="3835" width="35.44140625" style="131" customWidth="1"/>
    <col min="3836" max="3838" width="11.109375" style="131" bestFit="1" customWidth="1"/>
    <col min="3839" max="3839" width="12.6640625" style="131" bestFit="1" customWidth="1"/>
    <col min="3840" max="3840" width="12.44140625" style="131" customWidth="1"/>
    <col min="3841" max="3841" width="12.6640625" style="131" customWidth="1"/>
    <col min="3842" max="3842" width="2.6640625" style="131" customWidth="1"/>
    <col min="3843" max="4089" width="9.109375" style="131"/>
    <col min="4090" max="4090" width="4.33203125" style="131" bestFit="1" customWidth="1"/>
    <col min="4091" max="4091" width="35.44140625" style="131" customWidth="1"/>
    <col min="4092" max="4094" width="11.109375" style="131" bestFit="1" customWidth="1"/>
    <col min="4095" max="4095" width="12.6640625" style="131" bestFit="1" customWidth="1"/>
    <col min="4096" max="4096" width="12.44140625" style="131" customWidth="1"/>
    <col min="4097" max="4097" width="12.6640625" style="131" customWidth="1"/>
    <col min="4098" max="4098" width="2.6640625" style="131" customWidth="1"/>
    <col min="4099" max="4345" width="9.109375" style="131"/>
    <col min="4346" max="4346" width="4.33203125" style="131" bestFit="1" customWidth="1"/>
    <col min="4347" max="4347" width="35.44140625" style="131" customWidth="1"/>
    <col min="4348" max="4350" width="11.109375" style="131" bestFit="1" customWidth="1"/>
    <col min="4351" max="4351" width="12.6640625" style="131" bestFit="1" customWidth="1"/>
    <col min="4352" max="4352" width="12.44140625" style="131" customWidth="1"/>
    <col min="4353" max="4353" width="12.6640625" style="131" customWidth="1"/>
    <col min="4354" max="4354" width="2.6640625" style="131" customWidth="1"/>
    <col min="4355" max="4601" width="9.109375" style="131"/>
    <col min="4602" max="4602" width="4.33203125" style="131" bestFit="1" customWidth="1"/>
    <col min="4603" max="4603" width="35.44140625" style="131" customWidth="1"/>
    <col min="4604" max="4606" width="11.109375" style="131" bestFit="1" customWidth="1"/>
    <col min="4607" max="4607" width="12.6640625" style="131" bestFit="1" customWidth="1"/>
    <col min="4608" max="4608" width="12.44140625" style="131" customWidth="1"/>
    <col min="4609" max="4609" width="12.6640625" style="131" customWidth="1"/>
    <col min="4610" max="4610" width="2.6640625" style="131" customWidth="1"/>
    <col min="4611" max="4857" width="9.109375" style="131"/>
    <col min="4858" max="4858" width="4.33203125" style="131" bestFit="1" customWidth="1"/>
    <col min="4859" max="4859" width="35.44140625" style="131" customWidth="1"/>
    <col min="4860" max="4862" width="11.109375" style="131" bestFit="1" customWidth="1"/>
    <col min="4863" max="4863" width="12.6640625" style="131" bestFit="1" customWidth="1"/>
    <col min="4864" max="4864" width="12.44140625" style="131" customWidth="1"/>
    <col min="4865" max="4865" width="12.6640625" style="131" customWidth="1"/>
    <col min="4866" max="4866" width="2.6640625" style="131" customWidth="1"/>
    <col min="4867" max="5113" width="9.109375" style="131"/>
    <col min="5114" max="5114" width="4.33203125" style="131" bestFit="1" customWidth="1"/>
    <col min="5115" max="5115" width="35.44140625" style="131" customWidth="1"/>
    <col min="5116" max="5118" width="11.109375" style="131" bestFit="1" customWidth="1"/>
    <col min="5119" max="5119" width="12.6640625" style="131" bestFit="1" customWidth="1"/>
    <col min="5120" max="5120" width="12.44140625" style="131" customWidth="1"/>
    <col min="5121" max="5121" width="12.6640625" style="131" customWidth="1"/>
    <col min="5122" max="5122" width="2.6640625" style="131" customWidth="1"/>
    <col min="5123" max="5369" width="9.109375" style="131"/>
    <col min="5370" max="5370" width="4.33203125" style="131" bestFit="1" customWidth="1"/>
    <col min="5371" max="5371" width="35.44140625" style="131" customWidth="1"/>
    <col min="5372" max="5374" width="11.109375" style="131" bestFit="1" customWidth="1"/>
    <col min="5375" max="5375" width="12.6640625" style="131" bestFit="1" customWidth="1"/>
    <col min="5376" max="5376" width="12.44140625" style="131" customWidth="1"/>
    <col min="5377" max="5377" width="12.6640625" style="131" customWidth="1"/>
    <col min="5378" max="5378" width="2.6640625" style="131" customWidth="1"/>
    <col min="5379" max="5625" width="9.109375" style="131"/>
    <col min="5626" max="5626" width="4.33203125" style="131" bestFit="1" customWidth="1"/>
    <col min="5627" max="5627" width="35.44140625" style="131" customWidth="1"/>
    <col min="5628" max="5630" width="11.109375" style="131" bestFit="1" customWidth="1"/>
    <col min="5631" max="5631" width="12.6640625" style="131" bestFit="1" customWidth="1"/>
    <col min="5632" max="5632" width="12.44140625" style="131" customWidth="1"/>
    <col min="5633" max="5633" width="12.6640625" style="131" customWidth="1"/>
    <col min="5634" max="5634" width="2.6640625" style="131" customWidth="1"/>
    <col min="5635" max="5881" width="9.109375" style="131"/>
    <col min="5882" max="5882" width="4.33203125" style="131" bestFit="1" customWidth="1"/>
    <col min="5883" max="5883" width="35.44140625" style="131" customWidth="1"/>
    <col min="5884" max="5886" width="11.109375" style="131" bestFit="1" customWidth="1"/>
    <col min="5887" max="5887" width="12.6640625" style="131" bestFit="1" customWidth="1"/>
    <col min="5888" max="5888" width="12.44140625" style="131" customWidth="1"/>
    <col min="5889" max="5889" width="12.6640625" style="131" customWidth="1"/>
    <col min="5890" max="5890" width="2.6640625" style="131" customWidth="1"/>
    <col min="5891" max="6137" width="9.109375" style="131"/>
    <col min="6138" max="6138" width="4.33203125" style="131" bestFit="1" customWidth="1"/>
    <col min="6139" max="6139" width="35.44140625" style="131" customWidth="1"/>
    <col min="6140" max="6142" width="11.109375" style="131" bestFit="1" customWidth="1"/>
    <col min="6143" max="6143" width="12.6640625" style="131" bestFit="1" customWidth="1"/>
    <col min="6144" max="6144" width="12.44140625" style="131" customWidth="1"/>
    <col min="6145" max="6145" width="12.6640625" style="131" customWidth="1"/>
    <col min="6146" max="6146" width="2.6640625" style="131" customWidth="1"/>
    <col min="6147" max="6393" width="9.109375" style="131"/>
    <col min="6394" max="6394" width="4.33203125" style="131" bestFit="1" customWidth="1"/>
    <col min="6395" max="6395" width="35.44140625" style="131" customWidth="1"/>
    <col min="6396" max="6398" width="11.109375" style="131" bestFit="1" customWidth="1"/>
    <col min="6399" max="6399" width="12.6640625" style="131" bestFit="1" customWidth="1"/>
    <col min="6400" max="6400" width="12.44140625" style="131" customWidth="1"/>
    <col min="6401" max="6401" width="12.6640625" style="131" customWidth="1"/>
    <col min="6402" max="6402" width="2.6640625" style="131" customWidth="1"/>
    <col min="6403" max="6649" width="9.109375" style="131"/>
    <col min="6650" max="6650" width="4.33203125" style="131" bestFit="1" customWidth="1"/>
    <col min="6651" max="6651" width="35.44140625" style="131" customWidth="1"/>
    <col min="6652" max="6654" width="11.109375" style="131" bestFit="1" customWidth="1"/>
    <col min="6655" max="6655" width="12.6640625" style="131" bestFit="1" customWidth="1"/>
    <col min="6656" max="6656" width="12.44140625" style="131" customWidth="1"/>
    <col min="6657" max="6657" width="12.6640625" style="131" customWidth="1"/>
    <col min="6658" max="6658" width="2.6640625" style="131" customWidth="1"/>
    <col min="6659" max="6905" width="9.109375" style="131"/>
    <col min="6906" max="6906" width="4.33203125" style="131" bestFit="1" customWidth="1"/>
    <col min="6907" max="6907" width="35.44140625" style="131" customWidth="1"/>
    <col min="6908" max="6910" width="11.109375" style="131" bestFit="1" customWidth="1"/>
    <col min="6911" max="6911" width="12.6640625" style="131" bestFit="1" customWidth="1"/>
    <col min="6912" max="6912" width="12.44140625" style="131" customWidth="1"/>
    <col min="6913" max="6913" width="12.6640625" style="131" customWidth="1"/>
    <col min="6914" max="6914" width="2.6640625" style="131" customWidth="1"/>
    <col min="6915" max="7161" width="9.109375" style="131"/>
    <col min="7162" max="7162" width="4.33203125" style="131" bestFit="1" customWidth="1"/>
    <col min="7163" max="7163" width="35.44140625" style="131" customWidth="1"/>
    <col min="7164" max="7166" width="11.109375" style="131" bestFit="1" customWidth="1"/>
    <col min="7167" max="7167" width="12.6640625" style="131" bestFit="1" customWidth="1"/>
    <col min="7168" max="7168" width="12.44140625" style="131" customWidth="1"/>
    <col min="7169" max="7169" width="12.6640625" style="131" customWidth="1"/>
    <col min="7170" max="7170" width="2.6640625" style="131" customWidth="1"/>
    <col min="7171" max="7417" width="9.109375" style="131"/>
    <col min="7418" max="7418" width="4.33203125" style="131" bestFit="1" customWidth="1"/>
    <col min="7419" max="7419" width="35.44140625" style="131" customWidth="1"/>
    <col min="7420" max="7422" width="11.109375" style="131" bestFit="1" customWidth="1"/>
    <col min="7423" max="7423" width="12.6640625" style="131" bestFit="1" customWidth="1"/>
    <col min="7424" max="7424" width="12.44140625" style="131" customWidth="1"/>
    <col min="7425" max="7425" width="12.6640625" style="131" customWidth="1"/>
    <col min="7426" max="7426" width="2.6640625" style="131" customWidth="1"/>
    <col min="7427" max="7673" width="9.109375" style="131"/>
    <col min="7674" max="7674" width="4.33203125" style="131" bestFit="1" customWidth="1"/>
    <col min="7675" max="7675" width="35.44140625" style="131" customWidth="1"/>
    <col min="7676" max="7678" width="11.109375" style="131" bestFit="1" customWidth="1"/>
    <col min="7679" max="7679" width="12.6640625" style="131" bestFit="1" customWidth="1"/>
    <col min="7680" max="7680" width="12.44140625" style="131" customWidth="1"/>
    <col min="7681" max="7681" width="12.6640625" style="131" customWidth="1"/>
    <col min="7682" max="7682" width="2.6640625" style="131" customWidth="1"/>
    <col min="7683" max="7929" width="9.109375" style="131"/>
    <col min="7930" max="7930" width="4.33203125" style="131" bestFit="1" customWidth="1"/>
    <col min="7931" max="7931" width="35.44140625" style="131" customWidth="1"/>
    <col min="7932" max="7934" width="11.109375" style="131" bestFit="1" customWidth="1"/>
    <col min="7935" max="7935" width="12.6640625" style="131" bestFit="1" customWidth="1"/>
    <col min="7936" max="7936" width="12.44140625" style="131" customWidth="1"/>
    <col min="7937" max="7937" width="12.6640625" style="131" customWidth="1"/>
    <col min="7938" max="7938" width="2.6640625" style="131" customWidth="1"/>
    <col min="7939" max="8185" width="9.109375" style="131"/>
    <col min="8186" max="8186" width="4.33203125" style="131" bestFit="1" customWidth="1"/>
    <col min="8187" max="8187" width="35.44140625" style="131" customWidth="1"/>
    <col min="8188" max="8190" width="11.109375" style="131" bestFit="1" customWidth="1"/>
    <col min="8191" max="8191" width="12.6640625" style="131" bestFit="1" customWidth="1"/>
    <col min="8192" max="8192" width="12.44140625" style="131" customWidth="1"/>
    <col min="8193" max="8193" width="12.6640625" style="131" customWidth="1"/>
    <col min="8194" max="8194" width="2.6640625" style="131" customWidth="1"/>
    <col min="8195" max="8441" width="9.109375" style="131"/>
    <col min="8442" max="8442" width="4.33203125" style="131" bestFit="1" customWidth="1"/>
    <col min="8443" max="8443" width="35.44140625" style="131" customWidth="1"/>
    <col min="8444" max="8446" width="11.109375" style="131" bestFit="1" customWidth="1"/>
    <col min="8447" max="8447" width="12.6640625" style="131" bestFit="1" customWidth="1"/>
    <col min="8448" max="8448" width="12.44140625" style="131" customWidth="1"/>
    <col min="8449" max="8449" width="12.6640625" style="131" customWidth="1"/>
    <col min="8450" max="8450" width="2.6640625" style="131" customWidth="1"/>
    <col min="8451" max="8697" width="9.109375" style="131"/>
    <col min="8698" max="8698" width="4.33203125" style="131" bestFit="1" customWidth="1"/>
    <col min="8699" max="8699" width="35.44140625" style="131" customWidth="1"/>
    <col min="8700" max="8702" width="11.109375" style="131" bestFit="1" customWidth="1"/>
    <col min="8703" max="8703" width="12.6640625" style="131" bestFit="1" customWidth="1"/>
    <col min="8704" max="8704" width="12.44140625" style="131" customWidth="1"/>
    <col min="8705" max="8705" width="12.6640625" style="131" customWidth="1"/>
    <col min="8706" max="8706" width="2.6640625" style="131" customWidth="1"/>
    <col min="8707" max="8953" width="9.109375" style="131"/>
    <col min="8954" max="8954" width="4.33203125" style="131" bestFit="1" customWidth="1"/>
    <col min="8955" max="8955" width="35.44140625" style="131" customWidth="1"/>
    <col min="8956" max="8958" width="11.109375" style="131" bestFit="1" customWidth="1"/>
    <col min="8959" max="8959" width="12.6640625" style="131" bestFit="1" customWidth="1"/>
    <col min="8960" max="8960" width="12.44140625" style="131" customWidth="1"/>
    <col min="8961" max="8961" width="12.6640625" style="131" customWidth="1"/>
    <col min="8962" max="8962" width="2.6640625" style="131" customWidth="1"/>
    <col min="8963" max="9209" width="9.109375" style="131"/>
    <col min="9210" max="9210" width="4.33203125" style="131" bestFit="1" customWidth="1"/>
    <col min="9211" max="9211" width="35.44140625" style="131" customWidth="1"/>
    <col min="9212" max="9214" width="11.109375" style="131" bestFit="1" customWidth="1"/>
    <col min="9215" max="9215" width="12.6640625" style="131" bestFit="1" customWidth="1"/>
    <col min="9216" max="9216" width="12.44140625" style="131" customWidth="1"/>
    <col min="9217" max="9217" width="12.6640625" style="131" customWidth="1"/>
    <col min="9218" max="9218" width="2.6640625" style="131" customWidth="1"/>
    <col min="9219" max="9465" width="9.109375" style="131"/>
    <col min="9466" max="9466" width="4.33203125" style="131" bestFit="1" customWidth="1"/>
    <col min="9467" max="9467" width="35.44140625" style="131" customWidth="1"/>
    <col min="9468" max="9470" width="11.109375" style="131" bestFit="1" customWidth="1"/>
    <col min="9471" max="9471" width="12.6640625" style="131" bestFit="1" customWidth="1"/>
    <col min="9472" max="9472" width="12.44140625" style="131" customWidth="1"/>
    <col min="9473" max="9473" width="12.6640625" style="131" customWidth="1"/>
    <col min="9474" max="9474" width="2.6640625" style="131" customWidth="1"/>
    <col min="9475" max="9721" width="9.109375" style="131"/>
    <col min="9722" max="9722" width="4.33203125" style="131" bestFit="1" customWidth="1"/>
    <col min="9723" max="9723" width="35.44140625" style="131" customWidth="1"/>
    <col min="9724" max="9726" width="11.109375" style="131" bestFit="1" customWidth="1"/>
    <col min="9727" max="9727" width="12.6640625" style="131" bestFit="1" customWidth="1"/>
    <col min="9728" max="9728" width="12.44140625" style="131" customWidth="1"/>
    <col min="9729" max="9729" width="12.6640625" style="131" customWidth="1"/>
    <col min="9730" max="9730" width="2.6640625" style="131" customWidth="1"/>
    <col min="9731" max="9977" width="9.109375" style="131"/>
    <col min="9978" max="9978" width="4.33203125" style="131" bestFit="1" customWidth="1"/>
    <col min="9979" max="9979" width="35.44140625" style="131" customWidth="1"/>
    <col min="9980" max="9982" width="11.109375" style="131" bestFit="1" customWidth="1"/>
    <col min="9983" max="9983" width="12.6640625" style="131" bestFit="1" customWidth="1"/>
    <col min="9984" max="9984" width="12.44140625" style="131" customWidth="1"/>
    <col min="9985" max="9985" width="12.6640625" style="131" customWidth="1"/>
    <col min="9986" max="9986" width="2.6640625" style="131" customWidth="1"/>
    <col min="9987" max="10233" width="9.109375" style="131"/>
    <col min="10234" max="10234" width="4.33203125" style="131" bestFit="1" customWidth="1"/>
    <col min="10235" max="10235" width="35.44140625" style="131" customWidth="1"/>
    <col min="10236" max="10238" width="11.109375" style="131" bestFit="1" customWidth="1"/>
    <col min="10239" max="10239" width="12.6640625" style="131" bestFit="1" customWidth="1"/>
    <col min="10240" max="10240" width="12.44140625" style="131" customWidth="1"/>
    <col min="10241" max="10241" width="12.6640625" style="131" customWidth="1"/>
    <col min="10242" max="10242" width="2.6640625" style="131" customWidth="1"/>
    <col min="10243" max="10489" width="9.109375" style="131"/>
    <col min="10490" max="10490" width="4.33203125" style="131" bestFit="1" customWidth="1"/>
    <col min="10491" max="10491" width="35.44140625" style="131" customWidth="1"/>
    <col min="10492" max="10494" width="11.109375" style="131" bestFit="1" customWidth="1"/>
    <col min="10495" max="10495" width="12.6640625" style="131" bestFit="1" customWidth="1"/>
    <col min="10496" max="10496" width="12.44140625" style="131" customWidth="1"/>
    <col min="10497" max="10497" width="12.6640625" style="131" customWidth="1"/>
    <col min="10498" max="10498" width="2.6640625" style="131" customWidth="1"/>
    <col min="10499" max="10745" width="9.109375" style="131"/>
    <col min="10746" max="10746" width="4.33203125" style="131" bestFit="1" customWidth="1"/>
    <col min="10747" max="10747" width="35.44140625" style="131" customWidth="1"/>
    <col min="10748" max="10750" width="11.109375" style="131" bestFit="1" customWidth="1"/>
    <col min="10751" max="10751" width="12.6640625" style="131" bestFit="1" customWidth="1"/>
    <col min="10752" max="10752" width="12.44140625" style="131" customWidth="1"/>
    <col min="10753" max="10753" width="12.6640625" style="131" customWidth="1"/>
    <col min="10754" max="10754" width="2.6640625" style="131" customWidth="1"/>
    <col min="10755" max="11001" width="9.109375" style="131"/>
    <col min="11002" max="11002" width="4.33203125" style="131" bestFit="1" customWidth="1"/>
    <col min="11003" max="11003" width="35.44140625" style="131" customWidth="1"/>
    <col min="11004" max="11006" width="11.109375" style="131" bestFit="1" customWidth="1"/>
    <col min="11007" max="11007" width="12.6640625" style="131" bestFit="1" customWidth="1"/>
    <col min="11008" max="11008" width="12.44140625" style="131" customWidth="1"/>
    <col min="11009" max="11009" width="12.6640625" style="131" customWidth="1"/>
    <col min="11010" max="11010" width="2.6640625" style="131" customWidth="1"/>
    <col min="11011" max="11257" width="9.109375" style="131"/>
    <col min="11258" max="11258" width="4.33203125" style="131" bestFit="1" customWidth="1"/>
    <col min="11259" max="11259" width="35.44140625" style="131" customWidth="1"/>
    <col min="11260" max="11262" width="11.109375" style="131" bestFit="1" customWidth="1"/>
    <col min="11263" max="11263" width="12.6640625" style="131" bestFit="1" customWidth="1"/>
    <col min="11264" max="11264" width="12.44140625" style="131" customWidth="1"/>
    <col min="11265" max="11265" width="12.6640625" style="131" customWidth="1"/>
    <col min="11266" max="11266" width="2.6640625" style="131" customWidth="1"/>
    <col min="11267" max="11513" width="9.109375" style="131"/>
    <col min="11514" max="11514" width="4.33203125" style="131" bestFit="1" customWidth="1"/>
    <col min="11515" max="11515" width="35.44140625" style="131" customWidth="1"/>
    <col min="11516" max="11518" width="11.109375" style="131" bestFit="1" customWidth="1"/>
    <col min="11519" max="11519" width="12.6640625" style="131" bestFit="1" customWidth="1"/>
    <col min="11520" max="11520" width="12.44140625" style="131" customWidth="1"/>
    <col min="11521" max="11521" width="12.6640625" style="131" customWidth="1"/>
    <col min="11522" max="11522" width="2.6640625" style="131" customWidth="1"/>
    <col min="11523" max="11769" width="9.109375" style="131"/>
    <col min="11770" max="11770" width="4.33203125" style="131" bestFit="1" customWidth="1"/>
    <col min="11771" max="11771" width="35.44140625" style="131" customWidth="1"/>
    <col min="11772" max="11774" width="11.109375" style="131" bestFit="1" customWidth="1"/>
    <col min="11775" max="11775" width="12.6640625" style="131" bestFit="1" customWidth="1"/>
    <col min="11776" max="11776" width="12.44140625" style="131" customWidth="1"/>
    <col min="11777" max="11777" width="12.6640625" style="131" customWidth="1"/>
    <col min="11778" max="11778" width="2.6640625" style="131" customWidth="1"/>
    <col min="11779" max="12025" width="9.109375" style="131"/>
    <col min="12026" max="12026" width="4.33203125" style="131" bestFit="1" customWidth="1"/>
    <col min="12027" max="12027" width="35.44140625" style="131" customWidth="1"/>
    <col min="12028" max="12030" width="11.109375" style="131" bestFit="1" customWidth="1"/>
    <col min="12031" max="12031" width="12.6640625" style="131" bestFit="1" customWidth="1"/>
    <col min="12032" max="12032" width="12.44140625" style="131" customWidth="1"/>
    <col min="12033" max="12033" width="12.6640625" style="131" customWidth="1"/>
    <col min="12034" max="12034" width="2.6640625" style="131" customWidth="1"/>
    <col min="12035" max="12281" width="9.109375" style="131"/>
    <col min="12282" max="12282" width="4.33203125" style="131" bestFit="1" customWidth="1"/>
    <col min="12283" max="12283" width="35.44140625" style="131" customWidth="1"/>
    <col min="12284" max="12286" width="11.109375" style="131" bestFit="1" customWidth="1"/>
    <col min="12287" max="12287" width="12.6640625" style="131" bestFit="1" customWidth="1"/>
    <col min="12288" max="12288" width="12.44140625" style="131" customWidth="1"/>
    <col min="12289" max="12289" width="12.6640625" style="131" customWidth="1"/>
    <col min="12290" max="12290" width="2.6640625" style="131" customWidth="1"/>
    <col min="12291" max="12537" width="9.109375" style="131"/>
    <col min="12538" max="12538" width="4.33203125" style="131" bestFit="1" customWidth="1"/>
    <col min="12539" max="12539" width="35.44140625" style="131" customWidth="1"/>
    <col min="12540" max="12542" width="11.109375" style="131" bestFit="1" customWidth="1"/>
    <col min="12543" max="12543" width="12.6640625" style="131" bestFit="1" customWidth="1"/>
    <col min="12544" max="12544" width="12.44140625" style="131" customWidth="1"/>
    <col min="12545" max="12545" width="12.6640625" style="131" customWidth="1"/>
    <col min="12546" max="12546" width="2.6640625" style="131" customWidth="1"/>
    <col min="12547" max="12793" width="9.109375" style="131"/>
    <col min="12794" max="12794" width="4.33203125" style="131" bestFit="1" customWidth="1"/>
    <col min="12795" max="12795" width="35.44140625" style="131" customWidth="1"/>
    <col min="12796" max="12798" width="11.109375" style="131" bestFit="1" customWidth="1"/>
    <col min="12799" max="12799" width="12.6640625" style="131" bestFit="1" customWidth="1"/>
    <col min="12800" max="12800" width="12.44140625" style="131" customWidth="1"/>
    <col min="12801" max="12801" width="12.6640625" style="131" customWidth="1"/>
    <col min="12802" max="12802" width="2.6640625" style="131" customWidth="1"/>
    <col min="12803" max="13049" width="9.109375" style="131"/>
    <col min="13050" max="13050" width="4.33203125" style="131" bestFit="1" customWidth="1"/>
    <col min="13051" max="13051" width="35.44140625" style="131" customWidth="1"/>
    <col min="13052" max="13054" width="11.109375" style="131" bestFit="1" customWidth="1"/>
    <col min="13055" max="13055" width="12.6640625" style="131" bestFit="1" customWidth="1"/>
    <col min="13056" max="13056" width="12.44140625" style="131" customWidth="1"/>
    <col min="13057" max="13057" width="12.6640625" style="131" customWidth="1"/>
    <col min="13058" max="13058" width="2.6640625" style="131" customWidth="1"/>
    <col min="13059" max="13305" width="9.109375" style="131"/>
    <col min="13306" max="13306" width="4.33203125" style="131" bestFit="1" customWidth="1"/>
    <col min="13307" max="13307" width="35.44140625" style="131" customWidth="1"/>
    <col min="13308" max="13310" width="11.109375" style="131" bestFit="1" customWidth="1"/>
    <col min="13311" max="13311" width="12.6640625" style="131" bestFit="1" customWidth="1"/>
    <col min="13312" max="13312" width="12.44140625" style="131" customWidth="1"/>
    <col min="13313" max="13313" width="12.6640625" style="131" customWidth="1"/>
    <col min="13314" max="13314" width="2.6640625" style="131" customWidth="1"/>
    <col min="13315" max="13561" width="9.109375" style="131"/>
    <col min="13562" max="13562" width="4.33203125" style="131" bestFit="1" customWidth="1"/>
    <col min="13563" max="13563" width="35.44140625" style="131" customWidth="1"/>
    <col min="13564" max="13566" width="11.109375" style="131" bestFit="1" customWidth="1"/>
    <col min="13567" max="13567" width="12.6640625" style="131" bestFit="1" customWidth="1"/>
    <col min="13568" max="13568" width="12.44140625" style="131" customWidth="1"/>
    <col min="13569" max="13569" width="12.6640625" style="131" customWidth="1"/>
    <col min="13570" max="13570" width="2.6640625" style="131" customWidth="1"/>
    <col min="13571" max="13817" width="9.109375" style="131"/>
    <col min="13818" max="13818" width="4.33203125" style="131" bestFit="1" customWidth="1"/>
    <col min="13819" max="13819" width="35.44140625" style="131" customWidth="1"/>
    <col min="13820" max="13822" width="11.109375" style="131" bestFit="1" customWidth="1"/>
    <col min="13823" max="13823" width="12.6640625" style="131" bestFit="1" customWidth="1"/>
    <col min="13824" max="13824" width="12.44140625" style="131" customWidth="1"/>
    <col min="13825" max="13825" width="12.6640625" style="131" customWidth="1"/>
    <col min="13826" max="13826" width="2.6640625" style="131" customWidth="1"/>
    <col min="13827" max="14073" width="9.109375" style="131"/>
    <col min="14074" max="14074" width="4.33203125" style="131" bestFit="1" customWidth="1"/>
    <col min="14075" max="14075" width="35.44140625" style="131" customWidth="1"/>
    <col min="14076" max="14078" width="11.109375" style="131" bestFit="1" customWidth="1"/>
    <col min="14079" max="14079" width="12.6640625" style="131" bestFit="1" customWidth="1"/>
    <col min="14080" max="14080" width="12.44140625" style="131" customWidth="1"/>
    <col min="14081" max="14081" width="12.6640625" style="131" customWidth="1"/>
    <col min="14082" max="14082" width="2.6640625" style="131" customWidth="1"/>
    <col min="14083" max="14329" width="9.109375" style="131"/>
    <col min="14330" max="14330" width="4.33203125" style="131" bestFit="1" customWidth="1"/>
    <col min="14331" max="14331" width="35.44140625" style="131" customWidth="1"/>
    <col min="14332" max="14334" width="11.109375" style="131" bestFit="1" customWidth="1"/>
    <col min="14335" max="14335" width="12.6640625" style="131" bestFit="1" customWidth="1"/>
    <col min="14336" max="14336" width="12.44140625" style="131" customWidth="1"/>
    <col min="14337" max="14337" width="12.6640625" style="131" customWidth="1"/>
    <col min="14338" max="14338" width="2.6640625" style="131" customWidth="1"/>
    <col min="14339" max="14585" width="9.109375" style="131"/>
    <col min="14586" max="14586" width="4.33203125" style="131" bestFit="1" customWidth="1"/>
    <col min="14587" max="14587" width="35.44140625" style="131" customWidth="1"/>
    <col min="14588" max="14590" width="11.109375" style="131" bestFit="1" customWidth="1"/>
    <col min="14591" max="14591" width="12.6640625" style="131" bestFit="1" customWidth="1"/>
    <col min="14592" max="14592" width="12.44140625" style="131" customWidth="1"/>
    <col min="14593" max="14593" width="12.6640625" style="131" customWidth="1"/>
    <col min="14594" max="14594" width="2.6640625" style="131" customWidth="1"/>
    <col min="14595" max="14841" width="9.109375" style="131"/>
    <col min="14842" max="14842" width="4.33203125" style="131" bestFit="1" customWidth="1"/>
    <col min="14843" max="14843" width="35.44140625" style="131" customWidth="1"/>
    <col min="14844" max="14846" width="11.109375" style="131" bestFit="1" customWidth="1"/>
    <col min="14847" max="14847" width="12.6640625" style="131" bestFit="1" customWidth="1"/>
    <col min="14848" max="14848" width="12.44140625" style="131" customWidth="1"/>
    <col min="14849" max="14849" width="12.6640625" style="131" customWidth="1"/>
    <col min="14850" max="14850" width="2.6640625" style="131" customWidth="1"/>
    <col min="14851" max="15097" width="9.109375" style="131"/>
    <col min="15098" max="15098" width="4.33203125" style="131" bestFit="1" customWidth="1"/>
    <col min="15099" max="15099" width="35.44140625" style="131" customWidth="1"/>
    <col min="15100" max="15102" width="11.109375" style="131" bestFit="1" customWidth="1"/>
    <col min="15103" max="15103" width="12.6640625" style="131" bestFit="1" customWidth="1"/>
    <col min="15104" max="15104" width="12.44140625" style="131" customWidth="1"/>
    <col min="15105" max="15105" width="12.6640625" style="131" customWidth="1"/>
    <col min="15106" max="15106" width="2.6640625" style="131" customWidth="1"/>
    <col min="15107" max="15353" width="9.109375" style="131"/>
    <col min="15354" max="15354" width="4.33203125" style="131" bestFit="1" customWidth="1"/>
    <col min="15355" max="15355" width="35.44140625" style="131" customWidth="1"/>
    <col min="15356" max="15358" width="11.109375" style="131" bestFit="1" customWidth="1"/>
    <col min="15359" max="15359" width="12.6640625" style="131" bestFit="1" customWidth="1"/>
    <col min="15360" max="15360" width="12.44140625" style="131" customWidth="1"/>
    <col min="15361" max="15361" width="12.6640625" style="131" customWidth="1"/>
    <col min="15362" max="15362" width="2.6640625" style="131" customWidth="1"/>
    <col min="15363" max="15609" width="9.109375" style="131"/>
    <col min="15610" max="15610" width="4.33203125" style="131" bestFit="1" customWidth="1"/>
    <col min="15611" max="15611" width="35.44140625" style="131" customWidth="1"/>
    <col min="15612" max="15614" width="11.109375" style="131" bestFit="1" customWidth="1"/>
    <col min="15615" max="15615" width="12.6640625" style="131" bestFit="1" customWidth="1"/>
    <col min="15616" max="15616" width="12.44140625" style="131" customWidth="1"/>
    <col min="15617" max="15617" width="12.6640625" style="131" customWidth="1"/>
    <col min="15618" max="15618" width="2.6640625" style="131" customWidth="1"/>
    <col min="15619" max="15865" width="9.109375" style="131"/>
    <col min="15866" max="15866" width="4.33203125" style="131" bestFit="1" customWidth="1"/>
    <col min="15867" max="15867" width="35.44140625" style="131" customWidth="1"/>
    <col min="15868" max="15870" width="11.109375" style="131" bestFit="1" customWidth="1"/>
    <col min="15871" max="15871" width="12.6640625" style="131" bestFit="1" customWidth="1"/>
    <col min="15872" max="15872" width="12.44140625" style="131" customWidth="1"/>
    <col min="15873" max="15873" width="12.6640625" style="131" customWidth="1"/>
    <col min="15874" max="15874" width="2.6640625" style="131" customWidth="1"/>
    <col min="15875" max="16121" width="9.109375" style="131"/>
    <col min="16122" max="16122" width="4.33203125" style="131" bestFit="1" customWidth="1"/>
    <col min="16123" max="16123" width="35.44140625" style="131" customWidth="1"/>
    <col min="16124" max="16126" width="11.109375" style="131" bestFit="1" customWidth="1"/>
    <col min="16127" max="16127" width="12.6640625" style="131" bestFit="1" customWidth="1"/>
    <col min="16128" max="16128" width="12.44140625" style="131" customWidth="1"/>
    <col min="16129" max="16129" width="12.6640625" style="131" customWidth="1"/>
    <col min="16130" max="16130" width="2.6640625" style="131" customWidth="1"/>
    <col min="16131" max="16379" width="9.109375" style="131"/>
    <col min="16380" max="16384" width="9.109375" style="131" customWidth="1"/>
  </cols>
  <sheetData>
    <row r="1" spans="1:8" ht="15.6">
      <c r="A1" s="184" t="s">
        <v>129</v>
      </c>
    </row>
    <row r="2" spans="1:8" ht="15.6">
      <c r="B2" s="184"/>
    </row>
    <row r="3" spans="1:8" ht="15.6">
      <c r="A3" s="185"/>
      <c r="B3" s="185"/>
      <c r="C3" s="185"/>
      <c r="D3" s="185"/>
      <c r="E3" s="185"/>
      <c r="F3" s="186" t="s">
        <v>4</v>
      </c>
    </row>
    <row r="4" spans="1:8" ht="13.8" customHeight="1">
      <c r="A4" s="187" t="s">
        <v>122</v>
      </c>
      <c r="B4" s="188" t="s">
        <v>123</v>
      </c>
      <c r="C4" s="246" t="s">
        <v>130</v>
      </c>
      <c r="D4" s="248" t="s">
        <v>124</v>
      </c>
      <c r="E4" s="249"/>
      <c r="F4" s="250"/>
    </row>
    <row r="5" spans="1:8" ht="27.6">
      <c r="A5" s="189" t="s">
        <v>125</v>
      </c>
      <c r="B5" s="190"/>
      <c r="C5" s="247"/>
      <c r="D5" s="191" t="s">
        <v>126</v>
      </c>
      <c r="E5" s="191" t="s">
        <v>32</v>
      </c>
      <c r="F5" s="191" t="s">
        <v>127</v>
      </c>
    </row>
    <row r="6" spans="1:8">
      <c r="A6" s="195" t="s">
        <v>128</v>
      </c>
      <c r="B6" s="195" t="s">
        <v>5</v>
      </c>
      <c r="C6" s="192">
        <f t="shared" ref="C6" si="0">D6+E6+F6</f>
        <v>3027270</v>
      </c>
      <c r="D6" s="192"/>
      <c r="E6" s="192">
        <v>3027270</v>
      </c>
      <c r="F6" s="192"/>
      <c r="G6" s="194"/>
      <c r="H6" s="194"/>
    </row>
    <row r="7" spans="1:8" s="197" customFormat="1">
      <c r="A7" s="193"/>
      <c r="B7" s="131"/>
      <c r="C7" s="196"/>
      <c r="D7" s="194"/>
      <c r="E7" s="194"/>
      <c r="F7" s="194"/>
    </row>
    <row r="8" spans="1:8" s="197" customFormat="1">
      <c r="A8" s="193"/>
      <c r="B8" s="131"/>
      <c r="C8" s="196"/>
      <c r="D8" s="131"/>
      <c r="E8" s="194"/>
      <c r="F8" s="194"/>
    </row>
    <row r="9" spans="1:8" s="197" customFormat="1">
      <c r="A9" s="193"/>
      <c r="B9" s="131"/>
      <c r="C9" s="196"/>
      <c r="D9" s="131"/>
      <c r="E9" s="194"/>
      <c r="F9" s="194"/>
    </row>
    <row r="10" spans="1:8" ht="12" customHeight="1">
      <c r="A10" s="193"/>
      <c r="C10" s="198"/>
      <c r="E10" s="194"/>
    </row>
    <row r="11" spans="1:8">
      <c r="A11" s="193"/>
      <c r="C11" s="194"/>
    </row>
    <row r="12" spans="1:8" ht="15.6">
      <c r="A12" s="193"/>
      <c r="B12" s="199"/>
    </row>
    <row r="13" spans="1:8" ht="15.6">
      <c r="A13" s="193"/>
      <c r="B13" s="200"/>
    </row>
    <row r="14" spans="1:8">
      <c r="A14" s="193"/>
    </row>
    <row r="15" spans="1:8">
      <c r="A15" s="193"/>
    </row>
    <row r="16" spans="1:8">
      <c r="A16" s="193"/>
    </row>
    <row r="17" spans="1:1">
      <c r="A17" s="193"/>
    </row>
    <row r="18" spans="1:1">
      <c r="A18" s="193"/>
    </row>
    <row r="19" spans="1:1">
      <c r="A19" s="193"/>
    </row>
    <row r="20" spans="1:1">
      <c r="A20" s="193"/>
    </row>
    <row r="21" spans="1:1">
      <c r="A21" s="193"/>
    </row>
    <row r="22" spans="1:1">
      <c r="A22" s="193"/>
    </row>
    <row r="23" spans="1:1">
      <c r="A23" s="193"/>
    </row>
    <row r="24" spans="1:1">
      <c r="A24" s="193"/>
    </row>
    <row r="25" spans="1:1">
      <c r="A25" s="193"/>
    </row>
    <row r="26" spans="1:1">
      <c r="A26" s="193"/>
    </row>
    <row r="27" spans="1:1">
      <c r="A27" s="193"/>
    </row>
    <row r="28" spans="1:1">
      <c r="A28" s="193"/>
    </row>
    <row r="29" spans="1:1">
      <c r="A29" s="193"/>
    </row>
    <row r="30" spans="1:1">
      <c r="A30" s="193"/>
    </row>
    <row r="31" spans="1:1">
      <c r="A31" s="193"/>
    </row>
    <row r="32" spans="1:1">
      <c r="A32" s="193"/>
    </row>
    <row r="33" spans="1:1">
      <c r="A33" s="193"/>
    </row>
    <row r="34" spans="1:1">
      <c r="A34" s="193"/>
    </row>
    <row r="35" spans="1:1">
      <c r="A35" s="193"/>
    </row>
    <row r="36" spans="1:1">
      <c r="A36" s="193"/>
    </row>
    <row r="37" spans="1:1">
      <c r="A37" s="193"/>
    </row>
    <row r="38" spans="1:1">
      <c r="A38" s="193"/>
    </row>
    <row r="39" spans="1:1">
      <c r="A39" s="193"/>
    </row>
  </sheetData>
  <mergeCells count="2">
    <mergeCell ref="C4:C5"/>
    <mergeCell ref="D4:F4"/>
  </mergeCells>
  <pageMargins left="1.1811023622047245" right="0.47244094488188981" top="0.31496062992125984" bottom="0.35433070866141736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D18"/>
  <sheetViews>
    <sheetView showZeros="0" zoomScaleNormal="100" workbookViewId="0">
      <pane xSplit="3" ySplit="4" topLeftCell="D5" activePane="bottomRight" state="frozen"/>
      <selection pane="topRight" activeCell="D1" sqref="D1"/>
      <selection pane="bottomLeft" activeCell="A3" sqref="A3"/>
      <selection pane="bottomRight" activeCell="X17" sqref="X17"/>
    </sheetView>
  </sheetViews>
  <sheetFormatPr defaultColWidth="9.109375" defaultRowHeight="13.2"/>
  <cols>
    <col min="1" max="1" width="6.109375" style="3" hidden="1" customWidth="1"/>
    <col min="2" max="2" width="9.6640625" style="3" hidden="1" customWidth="1"/>
    <col min="3" max="3" width="38.44140625" style="10" customWidth="1"/>
    <col min="4" max="4" width="14.109375" style="12" bestFit="1" customWidth="1"/>
    <col min="5" max="6" width="12.6640625" style="3" hidden="1" customWidth="1"/>
    <col min="7" max="7" width="14.109375" style="3" hidden="1" customWidth="1"/>
    <col min="8" max="8" width="12.6640625" style="44" hidden="1" customWidth="1"/>
    <col min="9" max="9" width="14.109375" style="44" customWidth="1"/>
    <col min="10" max="10" width="11.88671875" style="3" hidden="1" customWidth="1"/>
    <col min="11" max="11" width="12.6640625" style="3" hidden="1" customWidth="1"/>
    <col min="12" max="12" width="11.5546875" style="3" hidden="1" customWidth="1"/>
    <col min="13" max="13" width="11.44140625" style="3" hidden="1" customWidth="1"/>
    <col min="14" max="14" width="21.6640625" style="44" hidden="1" customWidth="1"/>
    <col min="15" max="15" width="11.88671875" style="3" hidden="1" customWidth="1"/>
    <col min="16" max="16" width="9.5546875" style="3" hidden="1" customWidth="1"/>
    <col min="17" max="17" width="10.33203125" style="3" hidden="1" customWidth="1"/>
    <col min="18" max="18" width="14.88671875" style="44" hidden="1" customWidth="1"/>
    <col min="19" max="19" width="11.6640625" style="3" hidden="1" customWidth="1"/>
    <col min="20" max="22" width="12.6640625" style="3" hidden="1" customWidth="1"/>
    <col min="23" max="23" width="9.6640625" style="44" hidden="1" customWidth="1"/>
    <col min="24" max="24" width="14.109375" style="25" customWidth="1"/>
    <col min="25" max="25" width="14.109375" style="3" customWidth="1"/>
    <col min="26" max="26" width="12.109375" style="44" hidden="1" customWidth="1"/>
    <col min="27" max="27" width="12.6640625" style="3" bestFit="1" customWidth="1"/>
    <col min="28" max="28" width="6.6640625" style="3" bestFit="1" customWidth="1"/>
    <col min="29" max="29" width="10.109375" style="3" bestFit="1" customWidth="1"/>
    <col min="30" max="30" width="28" style="3" bestFit="1" customWidth="1"/>
    <col min="31" max="16384" width="9.109375" style="3"/>
  </cols>
  <sheetData>
    <row r="1" spans="1:30" s="44" customFormat="1">
      <c r="C1" s="123" t="s">
        <v>27</v>
      </c>
      <c r="D1" s="12"/>
      <c r="X1" s="25"/>
    </row>
    <row r="2" spans="1:30" s="44" customFormat="1">
      <c r="C2" s="10"/>
      <c r="D2" s="12"/>
      <c r="X2" s="25"/>
    </row>
    <row r="3" spans="1:30" ht="15" customHeight="1">
      <c r="C3" s="11"/>
      <c r="D3" s="258">
        <v>2017</v>
      </c>
      <c r="E3" s="258"/>
      <c r="F3" s="258"/>
      <c r="G3" s="258"/>
      <c r="H3" s="258"/>
      <c r="I3" s="259"/>
      <c r="J3" s="255">
        <v>2018</v>
      </c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7"/>
      <c r="AA3" s="253" t="s">
        <v>55</v>
      </c>
      <c r="AB3" s="254"/>
      <c r="AC3" s="251">
        <v>2018</v>
      </c>
      <c r="AD3" s="252"/>
    </row>
    <row r="4" spans="1:30" ht="42.75" customHeight="1">
      <c r="D4" s="129" t="s">
        <v>59</v>
      </c>
      <c r="E4" s="129" t="s">
        <v>57</v>
      </c>
      <c r="F4" s="129" t="s">
        <v>34</v>
      </c>
      <c r="G4" s="129" t="s">
        <v>35</v>
      </c>
      <c r="H4" s="130" t="s">
        <v>29</v>
      </c>
      <c r="I4" s="130" t="s">
        <v>30</v>
      </c>
      <c r="J4" s="59" t="s">
        <v>37</v>
      </c>
      <c r="K4" s="59" t="s">
        <v>38</v>
      </c>
      <c r="L4" s="59" t="s">
        <v>36</v>
      </c>
      <c r="M4" s="60" t="s">
        <v>41</v>
      </c>
      <c r="N4" s="60" t="s">
        <v>47</v>
      </c>
      <c r="O4" s="60" t="s">
        <v>42</v>
      </c>
      <c r="P4" s="60" t="s">
        <v>43</v>
      </c>
      <c r="Q4" s="60" t="s">
        <v>44</v>
      </c>
      <c r="R4" s="60" t="s">
        <v>60</v>
      </c>
      <c r="S4" s="60" t="s">
        <v>46</v>
      </c>
      <c r="T4" s="59" t="s">
        <v>39</v>
      </c>
      <c r="U4" s="59" t="s">
        <v>40</v>
      </c>
      <c r="V4" s="59" t="s">
        <v>56</v>
      </c>
      <c r="W4" s="59" t="s">
        <v>58</v>
      </c>
      <c r="X4" s="70" t="s">
        <v>90</v>
      </c>
      <c r="Y4" s="57" t="s">
        <v>54</v>
      </c>
      <c r="Z4" s="59" t="s">
        <v>51</v>
      </c>
      <c r="AA4" s="58" t="s">
        <v>4</v>
      </c>
      <c r="AB4" s="58" t="s">
        <v>49</v>
      </c>
      <c r="AC4" s="58" t="s">
        <v>52</v>
      </c>
      <c r="AD4" s="58" t="s">
        <v>53</v>
      </c>
    </row>
    <row r="5" spans="1:30">
      <c r="C5" s="2"/>
      <c r="D5" s="38" t="s">
        <v>4</v>
      </c>
      <c r="AC5" s="44"/>
      <c r="AD5" s="44"/>
    </row>
    <row r="6" spans="1:30">
      <c r="C6" s="23"/>
      <c r="D6" s="36"/>
      <c r="E6" s="36"/>
      <c r="F6" s="36"/>
      <c r="G6" s="36">
        <f t="shared" ref="G6:G18" si="0">D6-E6-F6</f>
        <v>0</v>
      </c>
      <c r="H6" s="36"/>
      <c r="I6" s="36">
        <f t="shared" ref="I6:I17" si="1">D6+H6</f>
        <v>0</v>
      </c>
      <c r="J6" s="36"/>
      <c r="K6" s="36"/>
      <c r="L6" s="36"/>
      <c r="M6" s="36"/>
      <c r="N6" s="36"/>
      <c r="O6" s="36"/>
      <c r="P6" s="36"/>
      <c r="Q6" s="36"/>
      <c r="R6" s="36"/>
      <c r="S6" s="36"/>
      <c r="T6" s="36">
        <f t="shared" ref="T6:T18" si="2">SUM(J6:S6)</f>
        <v>0</v>
      </c>
      <c r="U6" s="36"/>
      <c r="V6" s="36"/>
      <c r="W6" s="36"/>
      <c r="X6" s="36">
        <f t="shared" ref="X6:X18" si="3">G6+T6+U6+V6+W6</f>
        <v>0</v>
      </c>
      <c r="Y6" s="36"/>
      <c r="Z6" s="36">
        <f t="shared" ref="Z6:Z18" si="4">Y6-X6</f>
        <v>0</v>
      </c>
      <c r="AA6" s="36">
        <f t="shared" ref="AA6:AA18" si="5">Y6-I6</f>
        <v>0</v>
      </c>
      <c r="AB6" s="68" t="str">
        <f t="shared" ref="AB6:AB18" si="6">IF(I6=0,"",AA6/I6)</f>
        <v/>
      </c>
      <c r="AC6" s="36"/>
    </row>
    <row r="7" spans="1:30" ht="15.6">
      <c r="C7" s="28" t="s">
        <v>5</v>
      </c>
      <c r="D7" s="34"/>
      <c r="E7" s="34"/>
      <c r="F7" s="34"/>
      <c r="G7" s="34">
        <f t="shared" si="0"/>
        <v>0</v>
      </c>
      <c r="H7" s="34"/>
      <c r="I7" s="34">
        <f t="shared" si="1"/>
        <v>0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>
        <f t="shared" si="2"/>
        <v>0</v>
      </c>
      <c r="U7" s="34"/>
      <c r="V7" s="34"/>
      <c r="W7" s="34"/>
      <c r="X7" s="71">
        <f t="shared" si="3"/>
        <v>0</v>
      </c>
      <c r="Y7" s="34"/>
      <c r="Z7" s="34">
        <f t="shared" si="4"/>
        <v>0</v>
      </c>
      <c r="AA7" s="34">
        <f t="shared" si="5"/>
        <v>0</v>
      </c>
      <c r="AB7" s="66" t="str">
        <f t="shared" si="6"/>
        <v/>
      </c>
      <c r="AC7" s="34"/>
    </row>
    <row r="8" spans="1:30">
      <c r="C8" s="29"/>
      <c r="D8" s="46"/>
      <c r="E8" s="46"/>
      <c r="F8" s="46"/>
      <c r="G8" s="46">
        <f t="shared" si="0"/>
        <v>0</v>
      </c>
      <c r="H8" s="46"/>
      <c r="I8" s="46">
        <f t="shared" si="1"/>
        <v>0</v>
      </c>
      <c r="J8" s="46"/>
      <c r="K8" s="46"/>
      <c r="L8" s="46"/>
      <c r="M8" s="46"/>
      <c r="N8" s="46"/>
      <c r="O8" s="46"/>
      <c r="P8" s="46"/>
      <c r="Q8" s="46"/>
      <c r="R8" s="46"/>
      <c r="S8" s="46"/>
      <c r="T8" s="46">
        <f t="shared" si="2"/>
        <v>0</v>
      </c>
      <c r="U8" s="46"/>
      <c r="V8" s="46"/>
      <c r="W8" s="46"/>
      <c r="X8" s="35">
        <f t="shared" si="3"/>
        <v>0</v>
      </c>
      <c r="Y8" s="46"/>
      <c r="Z8" s="46">
        <f t="shared" si="4"/>
        <v>0</v>
      </c>
      <c r="AA8" s="46">
        <f t="shared" si="5"/>
        <v>0</v>
      </c>
      <c r="AB8" s="61" t="str">
        <f t="shared" si="6"/>
        <v/>
      </c>
      <c r="AC8" s="46"/>
    </row>
    <row r="9" spans="1:30" s="39" customFormat="1">
      <c r="A9" s="3"/>
      <c r="B9" s="3"/>
      <c r="C9" s="29" t="s">
        <v>6</v>
      </c>
      <c r="D9" s="46">
        <f>SUM(D15)</f>
        <v>3018370</v>
      </c>
      <c r="E9" s="46"/>
      <c r="F9" s="46"/>
      <c r="G9" s="46">
        <f t="shared" si="0"/>
        <v>3018370</v>
      </c>
      <c r="H9" s="46">
        <f>SUM(H15)</f>
        <v>27700</v>
      </c>
      <c r="I9" s="46">
        <f t="shared" si="1"/>
        <v>3046070</v>
      </c>
      <c r="J9" s="46"/>
      <c r="K9" s="46">
        <f>SUM(K15)</f>
        <v>0</v>
      </c>
      <c r="L9" s="46">
        <f>SUM(L15)</f>
        <v>0</v>
      </c>
      <c r="M9" s="46">
        <f t="shared" ref="M9:O9" si="7">SUM(M15)</f>
        <v>0</v>
      </c>
      <c r="N9" s="46"/>
      <c r="O9" s="46">
        <f t="shared" si="7"/>
        <v>8902</v>
      </c>
      <c r="P9" s="46"/>
      <c r="Q9" s="46"/>
      <c r="R9" s="46"/>
      <c r="S9" s="46"/>
      <c r="T9" s="46">
        <f t="shared" si="2"/>
        <v>8902</v>
      </c>
      <c r="U9" s="46"/>
      <c r="V9" s="46"/>
      <c r="W9" s="46">
        <f t="shared" ref="W9" si="8">SUM(W15)</f>
        <v>-2</v>
      </c>
      <c r="X9" s="35">
        <f t="shared" si="3"/>
        <v>3027270</v>
      </c>
      <c r="Y9" s="46">
        <f>SUM(Y15)</f>
        <v>3027270</v>
      </c>
      <c r="Z9" s="46">
        <f t="shared" si="4"/>
        <v>0</v>
      </c>
      <c r="AA9" s="46">
        <f t="shared" si="5"/>
        <v>-18800</v>
      </c>
      <c r="AB9" s="61">
        <f t="shared" si="6"/>
        <v>-6.1718870544669032E-3</v>
      </c>
      <c r="AC9" s="46"/>
      <c r="AD9" s="3"/>
    </row>
    <row r="10" spans="1:30">
      <c r="C10" s="30" t="s">
        <v>9</v>
      </c>
      <c r="D10" s="47">
        <v>875</v>
      </c>
      <c r="E10" s="47"/>
      <c r="F10" s="47"/>
      <c r="G10" s="47">
        <f t="shared" si="0"/>
        <v>875</v>
      </c>
      <c r="H10" s="47"/>
      <c r="I10" s="47">
        <f t="shared" si="1"/>
        <v>875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>
        <f t="shared" si="2"/>
        <v>0</v>
      </c>
      <c r="U10" s="47"/>
      <c r="V10" s="47"/>
      <c r="W10" s="47"/>
      <c r="X10" s="72">
        <f t="shared" si="3"/>
        <v>875</v>
      </c>
      <c r="Y10" s="47">
        <v>875</v>
      </c>
      <c r="Z10" s="47">
        <f t="shared" si="4"/>
        <v>0</v>
      </c>
      <c r="AA10" s="47">
        <f t="shared" si="5"/>
        <v>0</v>
      </c>
      <c r="AB10" s="62">
        <f t="shared" si="6"/>
        <v>0</v>
      </c>
      <c r="AC10" s="47"/>
    </row>
    <row r="11" spans="1:30">
      <c r="C11" s="31" t="s">
        <v>7</v>
      </c>
      <c r="D11" s="48">
        <f>SUM(D12)</f>
        <v>3018370</v>
      </c>
      <c r="E11" s="48"/>
      <c r="F11" s="48"/>
      <c r="G11" s="48">
        <f t="shared" si="0"/>
        <v>3018370</v>
      </c>
      <c r="H11" s="48">
        <f>SUM(H12)</f>
        <v>27700</v>
      </c>
      <c r="I11" s="48">
        <f t="shared" si="1"/>
        <v>3046070</v>
      </c>
      <c r="J11" s="48"/>
      <c r="K11" s="48">
        <f>SUM(K12)</f>
        <v>0</v>
      </c>
      <c r="L11" s="48">
        <f>SUM(L12)</f>
        <v>0</v>
      </c>
      <c r="M11" s="48">
        <f t="shared" ref="M11:O11" si="9">SUM(M12)</f>
        <v>0</v>
      </c>
      <c r="N11" s="48"/>
      <c r="O11" s="48">
        <f t="shared" si="9"/>
        <v>8902</v>
      </c>
      <c r="P11" s="48"/>
      <c r="Q11" s="48"/>
      <c r="R11" s="48"/>
      <c r="S11" s="48"/>
      <c r="T11" s="48">
        <f t="shared" si="2"/>
        <v>8902</v>
      </c>
      <c r="U11" s="48"/>
      <c r="V11" s="48"/>
      <c r="W11" s="48">
        <f t="shared" ref="W11" si="10">SUM(W12)</f>
        <v>-2</v>
      </c>
      <c r="X11" s="73">
        <f t="shared" si="3"/>
        <v>3027270</v>
      </c>
      <c r="Y11" s="48">
        <f>SUM(Y12)</f>
        <v>3027270</v>
      </c>
      <c r="Z11" s="48">
        <f t="shared" si="4"/>
        <v>0</v>
      </c>
      <c r="AA11" s="48">
        <f t="shared" si="5"/>
        <v>-18800</v>
      </c>
      <c r="AB11" s="63">
        <f t="shared" si="6"/>
        <v>-6.1718870544669032E-3</v>
      </c>
      <c r="AC11" s="48"/>
    </row>
    <row r="12" spans="1:30">
      <c r="C12" s="30" t="s">
        <v>10</v>
      </c>
      <c r="D12" s="47">
        <f>D9</f>
        <v>3018370</v>
      </c>
      <c r="E12" s="47"/>
      <c r="F12" s="47"/>
      <c r="G12" s="47">
        <f t="shared" si="0"/>
        <v>3018370</v>
      </c>
      <c r="H12" s="47">
        <f>H9</f>
        <v>27700</v>
      </c>
      <c r="I12" s="47">
        <f t="shared" si="1"/>
        <v>3046070</v>
      </c>
      <c r="J12" s="47"/>
      <c r="K12" s="47">
        <f>K9</f>
        <v>0</v>
      </c>
      <c r="L12" s="47">
        <f>L9</f>
        <v>0</v>
      </c>
      <c r="M12" s="47">
        <f t="shared" ref="M12:O12" si="11">M9</f>
        <v>0</v>
      </c>
      <c r="N12" s="47"/>
      <c r="O12" s="47">
        <f t="shared" si="11"/>
        <v>8902</v>
      </c>
      <c r="P12" s="47"/>
      <c r="Q12" s="47"/>
      <c r="R12" s="47"/>
      <c r="S12" s="47"/>
      <c r="T12" s="47">
        <f t="shared" si="2"/>
        <v>8902</v>
      </c>
      <c r="U12" s="47"/>
      <c r="V12" s="47"/>
      <c r="W12" s="47">
        <f t="shared" ref="W12" si="12">W9</f>
        <v>-2</v>
      </c>
      <c r="X12" s="72">
        <f t="shared" si="3"/>
        <v>3027270</v>
      </c>
      <c r="Y12" s="47">
        <f>Y9</f>
        <v>3027270</v>
      </c>
      <c r="Z12" s="47">
        <f t="shared" si="4"/>
        <v>0</v>
      </c>
      <c r="AA12" s="47">
        <f t="shared" si="5"/>
        <v>-18800</v>
      </c>
      <c r="AB12" s="62">
        <f t="shared" si="6"/>
        <v>-6.1718870544669032E-3</v>
      </c>
      <c r="AC12" s="47"/>
    </row>
    <row r="13" spans="1:30">
      <c r="A13" s="39"/>
      <c r="B13" s="39"/>
      <c r="C13" s="41" t="s">
        <v>33</v>
      </c>
      <c r="D13" s="69">
        <f>D16</f>
        <v>1782220</v>
      </c>
      <c r="E13" s="69"/>
      <c r="F13" s="69"/>
      <c r="G13" s="69">
        <f t="shared" si="0"/>
        <v>1782220</v>
      </c>
      <c r="H13" s="69">
        <f>H16</f>
        <v>0</v>
      </c>
      <c r="I13" s="69">
        <f t="shared" si="1"/>
        <v>1782220</v>
      </c>
      <c r="J13" s="69"/>
      <c r="K13" s="69">
        <f>K16</f>
        <v>0</v>
      </c>
      <c r="L13" s="69">
        <f>L16</f>
        <v>0</v>
      </c>
      <c r="M13" s="69">
        <f t="shared" ref="M13:O13" si="13">M16</f>
        <v>0</v>
      </c>
      <c r="N13" s="69"/>
      <c r="O13" s="69">
        <f t="shared" si="13"/>
        <v>6653</v>
      </c>
      <c r="P13" s="69"/>
      <c r="Q13" s="69"/>
      <c r="R13" s="69"/>
      <c r="S13" s="69"/>
      <c r="T13" s="69">
        <f t="shared" si="2"/>
        <v>6653</v>
      </c>
      <c r="U13" s="69"/>
      <c r="V13" s="69"/>
      <c r="W13" s="69">
        <f t="shared" ref="W13" si="14">W16</f>
        <v>-3</v>
      </c>
      <c r="X13" s="74">
        <f t="shared" si="3"/>
        <v>1788870</v>
      </c>
      <c r="Y13" s="69">
        <f>Y16</f>
        <v>1788870</v>
      </c>
      <c r="Z13" s="69">
        <f t="shared" si="4"/>
        <v>0</v>
      </c>
      <c r="AA13" s="69">
        <f t="shared" si="5"/>
        <v>6650</v>
      </c>
      <c r="AB13" s="132">
        <f t="shared" si="6"/>
        <v>3.7313014106002628E-3</v>
      </c>
      <c r="AC13" s="69"/>
      <c r="AD13" s="40"/>
    </row>
    <row r="14" spans="1:30">
      <c r="C14" s="32"/>
      <c r="D14" s="45"/>
      <c r="E14" s="45"/>
      <c r="F14" s="45"/>
      <c r="G14" s="45">
        <f t="shared" si="0"/>
        <v>0</v>
      </c>
      <c r="H14" s="45"/>
      <c r="I14" s="45">
        <f t="shared" si="1"/>
        <v>0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>
        <f t="shared" si="2"/>
        <v>0</v>
      </c>
      <c r="U14" s="45"/>
      <c r="V14" s="45"/>
      <c r="W14" s="45"/>
      <c r="X14" s="36">
        <f t="shared" si="3"/>
        <v>0</v>
      </c>
      <c r="Y14" s="45"/>
      <c r="Z14" s="45">
        <f t="shared" si="4"/>
        <v>0</v>
      </c>
      <c r="AA14" s="45">
        <f t="shared" si="5"/>
        <v>0</v>
      </c>
      <c r="AB14" s="52" t="str">
        <f t="shared" si="6"/>
        <v/>
      </c>
      <c r="AC14" s="45"/>
    </row>
    <row r="15" spans="1:30">
      <c r="A15" s="3" t="s">
        <v>31</v>
      </c>
      <c r="B15" s="3" t="s">
        <v>5</v>
      </c>
      <c r="C15" s="33" t="s">
        <v>45</v>
      </c>
      <c r="D15" s="51">
        <v>3018370</v>
      </c>
      <c r="E15" s="51"/>
      <c r="F15" s="51"/>
      <c r="G15" s="51">
        <f t="shared" si="0"/>
        <v>3018370</v>
      </c>
      <c r="H15" s="51">
        <v>27700</v>
      </c>
      <c r="I15" s="51">
        <f t="shared" si="1"/>
        <v>3046070</v>
      </c>
      <c r="J15" s="51"/>
      <c r="K15" s="51"/>
      <c r="L15" s="51"/>
      <c r="M15" s="51"/>
      <c r="N15" s="51"/>
      <c r="O15" s="51">
        <v>8902</v>
      </c>
      <c r="P15" s="51"/>
      <c r="Q15" s="51"/>
      <c r="R15" s="51"/>
      <c r="S15" s="51"/>
      <c r="T15" s="51">
        <f t="shared" si="2"/>
        <v>8902</v>
      </c>
      <c r="U15" s="51"/>
      <c r="V15" s="51"/>
      <c r="W15" s="51">
        <v>-2</v>
      </c>
      <c r="X15" s="75">
        <f t="shared" si="3"/>
        <v>3027270</v>
      </c>
      <c r="Y15" s="51">
        <v>3027270</v>
      </c>
      <c r="Z15" s="51">
        <f t="shared" si="4"/>
        <v>0</v>
      </c>
      <c r="AA15" s="51">
        <f t="shared" si="5"/>
        <v>-18800</v>
      </c>
      <c r="AB15" s="65">
        <f t="shared" si="6"/>
        <v>-6.1718870544669032E-3</v>
      </c>
      <c r="AC15" s="51"/>
    </row>
    <row r="16" spans="1:30">
      <c r="C16" s="27" t="s">
        <v>8</v>
      </c>
      <c r="D16" s="49">
        <v>1782220</v>
      </c>
      <c r="E16" s="49"/>
      <c r="F16" s="49"/>
      <c r="G16" s="49">
        <f t="shared" si="0"/>
        <v>1782220</v>
      </c>
      <c r="H16" s="49"/>
      <c r="I16" s="49">
        <f t="shared" si="1"/>
        <v>1782220</v>
      </c>
      <c r="J16" s="49"/>
      <c r="K16" s="49"/>
      <c r="L16" s="49"/>
      <c r="M16" s="49"/>
      <c r="N16" s="49"/>
      <c r="O16" s="49">
        <v>6653</v>
      </c>
      <c r="P16" s="49"/>
      <c r="Q16" s="49"/>
      <c r="R16" s="49"/>
      <c r="S16" s="49"/>
      <c r="T16" s="49">
        <f t="shared" si="2"/>
        <v>6653</v>
      </c>
      <c r="U16" s="49"/>
      <c r="V16" s="49"/>
      <c r="W16" s="49">
        <v>-3</v>
      </c>
      <c r="X16" s="50">
        <f t="shared" si="3"/>
        <v>1788870</v>
      </c>
      <c r="Y16" s="49">
        <v>1788870</v>
      </c>
      <c r="Z16" s="49">
        <f t="shared" si="4"/>
        <v>0</v>
      </c>
      <c r="AA16" s="49">
        <f t="shared" si="5"/>
        <v>6650</v>
      </c>
      <c r="AB16" s="64">
        <f t="shared" si="6"/>
        <v>3.7313014106002628E-3</v>
      </c>
      <c r="AC16" s="49"/>
    </row>
    <row r="17" spans="3:29">
      <c r="C17" s="26"/>
      <c r="D17" s="37"/>
      <c r="E17" s="37"/>
      <c r="F17" s="37"/>
      <c r="G17" s="37">
        <f t="shared" si="0"/>
        <v>0</v>
      </c>
      <c r="H17" s="37"/>
      <c r="I17" s="37">
        <f t="shared" si="1"/>
        <v>0</v>
      </c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>
        <f t="shared" si="2"/>
        <v>0</v>
      </c>
      <c r="U17" s="37"/>
      <c r="V17" s="37"/>
      <c r="W17" s="37"/>
      <c r="X17" s="37">
        <f t="shared" si="3"/>
        <v>0</v>
      </c>
      <c r="Y17" s="37"/>
      <c r="Z17" s="37">
        <f t="shared" si="4"/>
        <v>0</v>
      </c>
      <c r="AA17" s="37">
        <f t="shared" si="5"/>
        <v>0</v>
      </c>
      <c r="AB17" s="133" t="str">
        <f t="shared" si="6"/>
        <v/>
      </c>
      <c r="AC17" s="37"/>
    </row>
    <row r="18" spans="3:29">
      <c r="C18" s="24"/>
      <c r="D18" s="35"/>
      <c r="E18" s="35"/>
      <c r="F18" s="35"/>
      <c r="G18" s="35">
        <f t="shared" si="0"/>
        <v>0</v>
      </c>
      <c r="H18" s="35"/>
      <c r="I18" s="35">
        <f t="shared" ref="I18" si="15">D18+H18</f>
        <v>0</v>
      </c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>
        <f t="shared" si="2"/>
        <v>0</v>
      </c>
      <c r="U18" s="35"/>
      <c r="V18" s="35"/>
      <c r="W18" s="35"/>
      <c r="X18" s="35">
        <f t="shared" si="3"/>
        <v>0</v>
      </c>
      <c r="Y18" s="35"/>
      <c r="Z18" s="35">
        <f t="shared" si="4"/>
        <v>0</v>
      </c>
      <c r="AA18" s="35">
        <f t="shared" si="5"/>
        <v>0</v>
      </c>
      <c r="AB18" s="67" t="str">
        <f t="shared" si="6"/>
        <v/>
      </c>
      <c r="AC18" s="35"/>
    </row>
  </sheetData>
  <autoFilter ref="C5:AD18"/>
  <mergeCells count="4">
    <mergeCell ref="AC3:AD3"/>
    <mergeCell ref="AA3:AB3"/>
    <mergeCell ref="J3:Z3"/>
    <mergeCell ref="D3:I3"/>
  </mergeCells>
  <phoneticPr fontId="30" type="noConversion"/>
  <pageMargins left="1.1811023622047245" right="0.27559055118110237" top="0.47244094488188981" bottom="0.98425196850393704" header="0.51181102362204722" footer="0.51181102362204722"/>
  <pageSetup paperSize="9" fitToHeight="70" orientation="portrait" r:id="rId1"/>
  <headerFooter alignWithMargins="0">
    <oddFooter>&amp;C&amp;P/&amp;N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G65"/>
  <sheetViews>
    <sheetView workbookViewId="0">
      <selection activeCell="A18" sqref="A18:G18"/>
    </sheetView>
  </sheetViews>
  <sheetFormatPr defaultColWidth="9.109375" defaultRowHeight="13.2"/>
  <cols>
    <col min="1" max="1" width="63.5546875" style="43" customWidth="1"/>
    <col min="2" max="7" width="11.6640625" style="43" customWidth="1"/>
    <col min="8" max="16384" width="9.109375" style="43"/>
  </cols>
  <sheetData>
    <row r="2" spans="1:7">
      <c r="A2" s="197" t="s">
        <v>131</v>
      </c>
      <c r="B2" s="197"/>
      <c r="C2" s="197"/>
      <c r="D2" s="197"/>
      <c r="E2" s="197"/>
      <c r="F2" s="197"/>
      <c r="G2" s="201" t="s">
        <v>132</v>
      </c>
    </row>
    <row r="3" spans="1:7">
      <c r="A3" s="197"/>
      <c r="B3" s="197"/>
      <c r="C3" s="197"/>
      <c r="D3" s="197"/>
      <c r="E3" s="197"/>
      <c r="F3" s="197"/>
      <c r="G3" s="197"/>
    </row>
    <row r="4" spans="1:7">
      <c r="A4" s="197" t="s">
        <v>93</v>
      </c>
      <c r="B4" s="197"/>
      <c r="C4" s="197"/>
      <c r="D4" s="197"/>
      <c r="E4" s="197"/>
      <c r="F4" s="197"/>
      <c r="G4" s="197"/>
    </row>
    <row r="5" spans="1:7" ht="13.8" thickBot="1">
      <c r="A5" s="282"/>
      <c r="B5" s="282"/>
      <c r="C5" s="282"/>
      <c r="D5" s="282"/>
      <c r="E5" s="282"/>
      <c r="F5" s="282"/>
      <c r="G5" s="282"/>
    </row>
    <row r="6" spans="1:7">
      <c r="A6" s="283" t="s">
        <v>133</v>
      </c>
      <c r="B6" s="284"/>
      <c r="C6" s="284"/>
      <c r="D6" s="284"/>
      <c r="E6" s="284"/>
      <c r="F6" s="284"/>
      <c r="G6" s="284"/>
    </row>
    <row r="7" spans="1:7">
      <c r="A7" s="285" t="s">
        <v>134</v>
      </c>
      <c r="B7" s="286"/>
      <c r="C7" s="286"/>
      <c r="D7" s="286"/>
      <c r="E7" s="286"/>
      <c r="F7" s="286"/>
      <c r="G7" s="286"/>
    </row>
    <row r="8" spans="1:7" ht="26.25" customHeight="1">
      <c r="A8" s="280" t="s">
        <v>193</v>
      </c>
      <c r="B8" s="281"/>
      <c r="C8" s="281"/>
      <c r="D8" s="281"/>
      <c r="E8" s="281"/>
      <c r="F8" s="281"/>
      <c r="G8" s="281"/>
    </row>
    <row r="9" spans="1:7">
      <c r="A9" s="287" t="s">
        <v>135</v>
      </c>
      <c r="B9" s="288"/>
      <c r="C9" s="288"/>
      <c r="D9" s="288"/>
      <c r="E9" s="288"/>
      <c r="F9" s="288"/>
      <c r="G9" s="288"/>
    </row>
    <row r="10" spans="1:7" ht="24.75" customHeight="1">
      <c r="A10" s="287" t="s">
        <v>136</v>
      </c>
      <c r="B10" s="288"/>
      <c r="C10" s="288"/>
      <c r="D10" s="288"/>
      <c r="E10" s="288"/>
      <c r="F10" s="288"/>
      <c r="G10" s="288"/>
    </row>
    <row r="11" spans="1:7">
      <c r="A11" s="287" t="s">
        <v>137</v>
      </c>
      <c r="B11" s="288"/>
      <c r="C11" s="288"/>
      <c r="D11" s="288"/>
      <c r="E11" s="288"/>
      <c r="F11" s="288"/>
      <c r="G11" s="288"/>
    </row>
    <row r="12" spans="1:7" ht="34.5" customHeight="1">
      <c r="A12" s="280" t="s">
        <v>138</v>
      </c>
      <c r="B12" s="281"/>
      <c r="C12" s="281"/>
      <c r="D12" s="281"/>
      <c r="E12" s="281"/>
      <c r="F12" s="281"/>
      <c r="G12" s="281"/>
    </row>
    <row r="13" spans="1:7" ht="34.5" customHeight="1">
      <c r="A13" s="289" t="s">
        <v>181</v>
      </c>
      <c r="B13" s="290"/>
      <c r="C13" s="290"/>
      <c r="D13" s="290"/>
      <c r="E13" s="290"/>
      <c r="F13" s="290"/>
      <c r="G13" s="290"/>
    </row>
    <row r="14" spans="1:7">
      <c r="A14" s="287" t="s">
        <v>139</v>
      </c>
      <c r="B14" s="288"/>
      <c r="C14" s="288"/>
      <c r="D14" s="288"/>
      <c r="E14" s="288"/>
      <c r="F14" s="288"/>
      <c r="G14" s="288"/>
    </row>
    <row r="15" spans="1:7">
      <c r="A15" s="287" t="s">
        <v>140</v>
      </c>
      <c r="B15" s="288"/>
      <c r="C15" s="288"/>
      <c r="D15" s="288"/>
      <c r="E15" s="288"/>
      <c r="F15" s="288"/>
      <c r="G15" s="288"/>
    </row>
    <row r="16" spans="1:7" ht="30" customHeight="1">
      <c r="A16" s="280" t="s">
        <v>141</v>
      </c>
      <c r="B16" s="281"/>
      <c r="C16" s="281"/>
      <c r="D16" s="281"/>
      <c r="E16" s="281"/>
      <c r="F16" s="281"/>
      <c r="G16" s="281"/>
    </row>
    <row r="17" spans="1:7" ht="27.75" customHeight="1">
      <c r="A17" s="274" t="s">
        <v>182</v>
      </c>
      <c r="B17" s="275"/>
      <c r="C17" s="275"/>
      <c r="D17" s="275"/>
      <c r="E17" s="275"/>
      <c r="F17" s="275"/>
      <c r="G17" s="275"/>
    </row>
    <row r="18" spans="1:7" ht="24.75" customHeight="1">
      <c r="A18" s="276" t="s">
        <v>142</v>
      </c>
      <c r="B18" s="277"/>
      <c r="C18" s="277"/>
      <c r="D18" s="277"/>
      <c r="E18" s="277"/>
      <c r="F18" s="277"/>
      <c r="G18" s="277"/>
    </row>
    <row r="19" spans="1:7" ht="24.75" customHeight="1">
      <c r="A19" s="272" t="s">
        <v>143</v>
      </c>
      <c r="B19" s="273"/>
      <c r="C19" s="273"/>
      <c r="D19" s="273"/>
      <c r="E19" s="273"/>
      <c r="F19" s="273"/>
      <c r="G19" s="273"/>
    </row>
    <row r="20" spans="1:7" ht="13.8" thickBot="1">
      <c r="A20" s="278" t="s">
        <v>144</v>
      </c>
      <c r="B20" s="279"/>
      <c r="C20" s="279"/>
      <c r="D20" s="279"/>
      <c r="E20" s="279"/>
      <c r="F20" s="279"/>
      <c r="G20" s="279"/>
    </row>
    <row r="21" spans="1:7" ht="47.25" customHeight="1">
      <c r="A21" s="224" t="s">
        <v>183</v>
      </c>
      <c r="B21" s="202" t="s">
        <v>184</v>
      </c>
      <c r="C21" s="202" t="s">
        <v>145</v>
      </c>
      <c r="D21" s="202" t="s">
        <v>146</v>
      </c>
      <c r="E21" s="202" t="s">
        <v>147</v>
      </c>
      <c r="F21" s="202">
        <v>2018</v>
      </c>
      <c r="G21" s="202" t="s">
        <v>148</v>
      </c>
    </row>
    <row r="22" spans="1:7">
      <c r="A22" s="225" t="s">
        <v>185</v>
      </c>
      <c r="B22" s="226">
        <f t="shared" ref="B22:G22" si="0">SUM(B23,B24)</f>
        <v>0</v>
      </c>
      <c r="C22" s="226">
        <f t="shared" si="0"/>
        <v>0</v>
      </c>
      <c r="D22" s="226">
        <f t="shared" si="0"/>
        <v>0</v>
      </c>
      <c r="E22" s="226">
        <f t="shared" si="0"/>
        <v>0</v>
      </c>
      <c r="F22" s="226">
        <f t="shared" si="0"/>
        <v>0</v>
      </c>
      <c r="G22" s="226">
        <f t="shared" si="0"/>
        <v>0</v>
      </c>
    </row>
    <row r="23" spans="1:7">
      <c r="A23" s="227" t="s">
        <v>186</v>
      </c>
      <c r="B23" s="228">
        <f>SUM(C23:G23)</f>
        <v>0</v>
      </c>
      <c r="C23" s="228"/>
      <c r="D23" s="228"/>
      <c r="E23" s="228"/>
      <c r="F23" s="228"/>
      <c r="G23" s="228"/>
    </row>
    <row r="24" spans="1:7">
      <c r="A24" s="227" t="s">
        <v>187</v>
      </c>
      <c r="B24" s="228">
        <f>SUM(C24:G24)</f>
        <v>0</v>
      </c>
      <c r="C24" s="228">
        <f>C23*0.2*(100-$B$27)/100</f>
        <v>0</v>
      </c>
      <c r="D24" s="228">
        <f>D23*0.2*(100-$B$27)/100</f>
        <v>0</v>
      </c>
      <c r="E24" s="228">
        <f>E23*0.2*(100-$B$27)/100</f>
        <v>0</v>
      </c>
      <c r="F24" s="228">
        <f>F23*0.2*(100-$B$27)/100</f>
        <v>0</v>
      </c>
      <c r="G24" s="228">
        <f>G23*0.2*(100-$B$27)/100</f>
        <v>0</v>
      </c>
    </row>
    <row r="25" spans="1:7">
      <c r="A25" s="227"/>
      <c r="B25" s="228"/>
      <c r="C25" s="228"/>
      <c r="D25" s="228"/>
      <c r="E25" s="228"/>
      <c r="F25" s="228"/>
      <c r="G25" s="228"/>
    </row>
    <row r="26" spans="1:7">
      <c r="A26" s="227" t="s">
        <v>188</v>
      </c>
      <c r="B26" s="228">
        <f>SUM(C26:G26)</f>
        <v>0</v>
      </c>
      <c r="C26" s="228">
        <f>C23*0.2*($B$27)/100</f>
        <v>0</v>
      </c>
      <c r="D26" s="228">
        <f>D23*0.2*($B$27)/100</f>
        <v>0</v>
      </c>
      <c r="E26" s="228">
        <f>E23*0.2*($B$27)/100</f>
        <v>0</v>
      </c>
      <c r="F26" s="228">
        <f>F23*0.2*($B$27)/100</f>
        <v>0</v>
      </c>
      <c r="G26" s="228">
        <f>G23*0.2*($B$27)/100</f>
        <v>0</v>
      </c>
    </row>
    <row r="27" spans="1:7">
      <c r="A27" s="229" t="s">
        <v>189</v>
      </c>
      <c r="B27" s="228"/>
      <c r="C27" s="235" t="s">
        <v>192</v>
      </c>
      <c r="D27" s="235" t="s">
        <v>192</v>
      </c>
      <c r="E27" s="235" t="s">
        <v>192</v>
      </c>
      <c r="F27" s="235" t="s">
        <v>192</v>
      </c>
      <c r="G27" s="235" t="s">
        <v>192</v>
      </c>
    </row>
    <row r="28" spans="1:7">
      <c r="A28" s="227"/>
      <c r="B28" s="228"/>
      <c r="C28" s="228"/>
      <c r="D28" s="228"/>
      <c r="E28" s="228"/>
      <c r="F28" s="228"/>
      <c r="G28" s="230"/>
    </row>
    <row r="29" spans="1:7">
      <c r="A29" s="231" t="s">
        <v>190</v>
      </c>
      <c r="B29" s="226">
        <f>SUM(C29:G29)</f>
        <v>0</v>
      </c>
      <c r="C29" s="226">
        <f t="shared" ref="C29:G29" si="1">SUM(C30:C39)</f>
        <v>0</v>
      </c>
      <c r="D29" s="226">
        <f t="shared" si="1"/>
        <v>0</v>
      </c>
      <c r="E29" s="226">
        <f t="shared" si="1"/>
        <v>0</v>
      </c>
      <c r="F29" s="226">
        <f t="shared" si="1"/>
        <v>0</v>
      </c>
      <c r="G29" s="226">
        <f t="shared" si="1"/>
        <v>0</v>
      </c>
    </row>
    <row r="30" spans="1:7">
      <c r="A30" s="232" t="s">
        <v>149</v>
      </c>
      <c r="B30" s="233">
        <f t="shared" ref="B30:B38" si="2">SUM(C30:G30)</f>
        <v>0</v>
      </c>
      <c r="C30" s="233"/>
      <c r="D30" s="233"/>
      <c r="E30" s="233"/>
      <c r="F30" s="233"/>
      <c r="G30" s="233"/>
    </row>
    <row r="31" spans="1:7">
      <c r="A31" s="232" t="s">
        <v>150</v>
      </c>
      <c r="B31" s="233">
        <f t="shared" si="2"/>
        <v>0</v>
      </c>
      <c r="C31" s="233"/>
      <c r="D31" s="233"/>
      <c r="E31" s="233"/>
      <c r="F31" s="233"/>
      <c r="G31" s="233"/>
    </row>
    <row r="32" spans="1:7">
      <c r="A32" s="232" t="s">
        <v>151</v>
      </c>
      <c r="B32" s="233">
        <f t="shared" si="2"/>
        <v>0</v>
      </c>
      <c r="C32" s="233"/>
      <c r="D32" s="233"/>
      <c r="E32" s="233"/>
      <c r="F32" s="233"/>
      <c r="G32" s="233"/>
    </row>
    <row r="33" spans="1:7">
      <c r="A33" s="232" t="s">
        <v>152</v>
      </c>
      <c r="B33" s="233">
        <f t="shared" si="2"/>
        <v>0</v>
      </c>
      <c r="C33" s="233"/>
      <c r="D33" s="233"/>
      <c r="E33" s="233"/>
      <c r="F33" s="233"/>
      <c r="G33" s="233"/>
    </row>
    <row r="34" spans="1:7">
      <c r="A34" s="232" t="s">
        <v>153</v>
      </c>
      <c r="B34" s="233">
        <f t="shared" si="2"/>
        <v>0</v>
      </c>
      <c r="C34" s="233"/>
      <c r="D34" s="233"/>
      <c r="E34" s="233"/>
      <c r="F34" s="233"/>
      <c r="G34" s="233"/>
    </row>
    <row r="35" spans="1:7">
      <c r="A35" s="232" t="s">
        <v>154</v>
      </c>
      <c r="B35" s="233">
        <f t="shared" si="2"/>
        <v>0</v>
      </c>
      <c r="C35" s="233"/>
      <c r="D35" s="233"/>
      <c r="E35" s="233"/>
      <c r="F35" s="233"/>
      <c r="G35" s="233"/>
    </row>
    <row r="36" spans="1:7">
      <c r="A36" s="232" t="s">
        <v>155</v>
      </c>
      <c r="B36" s="233">
        <f t="shared" si="2"/>
        <v>0</v>
      </c>
      <c r="C36" s="233"/>
      <c r="D36" s="233"/>
      <c r="E36" s="233"/>
      <c r="F36" s="233"/>
      <c r="G36" s="233"/>
    </row>
    <row r="37" spans="1:7">
      <c r="A37" s="232" t="s">
        <v>156</v>
      </c>
      <c r="B37" s="233">
        <f t="shared" si="2"/>
        <v>0</v>
      </c>
      <c r="C37" s="233"/>
      <c r="D37" s="233"/>
      <c r="E37" s="233"/>
      <c r="F37" s="233"/>
      <c r="G37" s="233"/>
    </row>
    <row r="38" spans="1:7">
      <c r="A38" s="232" t="s">
        <v>157</v>
      </c>
      <c r="B38" s="233">
        <f t="shared" si="2"/>
        <v>0</v>
      </c>
      <c r="C38" s="233"/>
      <c r="D38" s="233"/>
      <c r="E38" s="233"/>
      <c r="F38" s="233"/>
      <c r="G38" s="233"/>
    </row>
    <row r="39" spans="1:7" ht="27" customHeight="1">
      <c r="A39" s="234" t="s">
        <v>191</v>
      </c>
      <c r="B39" s="203"/>
      <c r="C39" s="203"/>
      <c r="D39" s="203"/>
      <c r="E39" s="203"/>
      <c r="F39" s="203"/>
      <c r="G39" s="204"/>
    </row>
    <row r="40" spans="1:7">
      <c r="A40" s="268" t="s">
        <v>158</v>
      </c>
      <c r="B40" s="269"/>
      <c r="C40" s="269"/>
      <c r="D40" s="269"/>
      <c r="E40" s="269"/>
      <c r="F40" s="269"/>
      <c r="G40" s="269"/>
    </row>
    <row r="41" spans="1:7">
      <c r="A41" s="262"/>
      <c r="B41" s="263"/>
      <c r="C41" s="263"/>
      <c r="D41" s="263"/>
      <c r="E41" s="263"/>
      <c r="F41" s="263"/>
      <c r="G41" s="263"/>
    </row>
    <row r="42" spans="1:7">
      <c r="A42" s="264"/>
      <c r="B42" s="265"/>
      <c r="C42" s="265"/>
      <c r="D42" s="265"/>
      <c r="E42" s="265"/>
      <c r="F42" s="265"/>
      <c r="G42" s="265"/>
    </row>
    <row r="43" spans="1:7">
      <c r="A43" s="266"/>
      <c r="B43" s="267"/>
      <c r="C43" s="267"/>
      <c r="D43" s="267"/>
      <c r="E43" s="267"/>
      <c r="F43" s="267"/>
      <c r="G43" s="267"/>
    </row>
    <row r="44" spans="1:7">
      <c r="A44" s="268" t="s">
        <v>159</v>
      </c>
      <c r="B44" s="269"/>
      <c r="C44" s="269"/>
      <c r="D44" s="269"/>
      <c r="E44" s="269"/>
      <c r="F44" s="269"/>
      <c r="G44" s="269"/>
    </row>
    <row r="45" spans="1:7">
      <c r="A45" s="262"/>
      <c r="B45" s="263"/>
      <c r="C45" s="263"/>
      <c r="D45" s="263"/>
      <c r="E45" s="263"/>
      <c r="F45" s="263"/>
      <c r="G45" s="263"/>
    </row>
    <row r="46" spans="1:7">
      <c r="A46" s="266"/>
      <c r="B46" s="267"/>
      <c r="C46" s="267"/>
      <c r="D46" s="267"/>
      <c r="E46" s="267"/>
      <c r="F46" s="267"/>
      <c r="G46" s="267"/>
    </row>
    <row r="47" spans="1:7" ht="15" customHeight="1">
      <c r="A47" s="268" t="s">
        <v>160</v>
      </c>
      <c r="B47" s="269"/>
      <c r="C47" s="269"/>
      <c r="D47" s="269"/>
      <c r="E47" s="269"/>
      <c r="F47" s="269"/>
      <c r="G47" s="269"/>
    </row>
    <row r="48" spans="1:7" ht="15" customHeight="1">
      <c r="A48" s="262"/>
      <c r="B48" s="263"/>
      <c r="C48" s="263"/>
      <c r="D48" s="263"/>
      <c r="E48" s="263"/>
      <c r="F48" s="263"/>
      <c r="G48" s="263"/>
    </row>
    <row r="49" spans="1:7">
      <c r="A49" s="266"/>
      <c r="B49" s="267"/>
      <c r="C49" s="267"/>
      <c r="D49" s="267"/>
      <c r="E49" s="267"/>
      <c r="F49" s="267"/>
      <c r="G49" s="267"/>
    </row>
    <row r="50" spans="1:7">
      <c r="A50" s="268" t="s">
        <v>161</v>
      </c>
      <c r="B50" s="269"/>
      <c r="C50" s="269"/>
      <c r="D50" s="269"/>
      <c r="E50" s="269"/>
      <c r="F50" s="269"/>
      <c r="G50" s="269"/>
    </row>
    <row r="51" spans="1:7">
      <c r="A51" s="272"/>
      <c r="B51" s="273"/>
      <c r="C51" s="273"/>
      <c r="D51" s="273"/>
      <c r="E51" s="273"/>
      <c r="F51" s="273"/>
      <c r="G51" s="273"/>
    </row>
    <row r="52" spans="1:7">
      <c r="A52" s="264"/>
      <c r="B52" s="265"/>
      <c r="C52" s="265"/>
      <c r="D52" s="265"/>
      <c r="E52" s="265"/>
      <c r="F52" s="265"/>
      <c r="G52" s="265"/>
    </row>
    <row r="53" spans="1:7">
      <c r="A53" s="266"/>
      <c r="B53" s="267"/>
      <c r="C53" s="267"/>
      <c r="D53" s="267"/>
      <c r="E53" s="267"/>
      <c r="F53" s="267"/>
      <c r="G53" s="267"/>
    </row>
    <row r="54" spans="1:7">
      <c r="A54" s="261" t="s">
        <v>162</v>
      </c>
      <c r="B54" s="260"/>
      <c r="C54" s="260"/>
      <c r="D54" s="260"/>
      <c r="E54" s="260"/>
      <c r="F54" s="260"/>
      <c r="G54" s="260"/>
    </row>
    <row r="55" spans="1:7">
      <c r="A55" s="262"/>
      <c r="B55" s="263"/>
      <c r="C55" s="263"/>
      <c r="D55" s="263"/>
      <c r="E55" s="263"/>
      <c r="F55" s="263"/>
      <c r="G55" s="263"/>
    </row>
    <row r="56" spans="1:7">
      <c r="A56" s="264"/>
      <c r="B56" s="265"/>
      <c r="C56" s="265"/>
      <c r="D56" s="265"/>
      <c r="E56" s="265"/>
      <c r="F56" s="265"/>
      <c r="G56" s="265"/>
    </row>
    <row r="57" spans="1:7">
      <c r="A57" s="266"/>
      <c r="B57" s="267"/>
      <c r="C57" s="267"/>
      <c r="D57" s="267"/>
      <c r="E57" s="267"/>
      <c r="F57" s="267"/>
      <c r="G57" s="267"/>
    </row>
    <row r="58" spans="1:7">
      <c r="A58" s="268" t="s">
        <v>163</v>
      </c>
      <c r="B58" s="269"/>
      <c r="C58" s="269"/>
      <c r="D58" s="269"/>
      <c r="E58" s="269"/>
      <c r="F58" s="269"/>
      <c r="G58" s="269"/>
    </row>
    <row r="59" spans="1:7">
      <c r="A59" s="262"/>
      <c r="B59" s="263"/>
      <c r="C59" s="263"/>
      <c r="D59" s="263"/>
      <c r="E59" s="263"/>
      <c r="F59" s="263"/>
      <c r="G59" s="263"/>
    </row>
    <row r="60" spans="1:7" ht="13.8" thickBot="1">
      <c r="A60" s="270"/>
      <c r="B60" s="271"/>
      <c r="C60" s="271"/>
      <c r="D60" s="271"/>
      <c r="E60" s="271"/>
      <c r="F60" s="271"/>
      <c r="G60" s="271"/>
    </row>
    <row r="61" spans="1:7">
      <c r="A61" s="205"/>
      <c r="B61" s="205"/>
      <c r="C61" s="205"/>
      <c r="D61" s="205"/>
      <c r="E61" s="205"/>
      <c r="F61" s="205"/>
      <c r="G61" s="205"/>
    </row>
    <row r="62" spans="1:7">
      <c r="A62" s="260"/>
      <c r="B62" s="260"/>
      <c r="C62" s="260"/>
      <c r="D62" s="260"/>
      <c r="E62" s="260"/>
      <c r="F62" s="260"/>
      <c r="G62" s="260"/>
    </row>
    <row r="63" spans="1:7">
      <c r="A63" s="260" t="s">
        <v>164</v>
      </c>
      <c r="B63" s="260"/>
      <c r="C63" s="260"/>
      <c r="D63" s="260"/>
      <c r="E63" s="260"/>
      <c r="F63" s="260"/>
      <c r="G63" s="260"/>
    </row>
    <row r="64" spans="1:7">
      <c r="A64" s="260"/>
      <c r="B64" s="260"/>
      <c r="C64" s="260"/>
      <c r="D64" s="260"/>
      <c r="E64" s="260"/>
      <c r="F64" s="260"/>
      <c r="G64" s="260"/>
    </row>
    <row r="65" spans="1:7">
      <c r="A65" s="260" t="s">
        <v>83</v>
      </c>
      <c r="B65" s="260"/>
      <c r="C65" s="260"/>
      <c r="D65" s="260"/>
      <c r="E65" s="260"/>
      <c r="F65" s="260"/>
      <c r="G65" s="260"/>
    </row>
  </sheetData>
  <mergeCells count="32">
    <mergeCell ref="A16:G16"/>
    <mergeCell ref="A5:G5"/>
    <mergeCell ref="A6:G6"/>
    <mergeCell ref="A7:G7"/>
    <mergeCell ref="A8:G8"/>
    <mergeCell ref="A9:G9"/>
    <mergeCell ref="A10:G10"/>
    <mergeCell ref="A11:G11"/>
    <mergeCell ref="A12:G12"/>
    <mergeCell ref="A13:G13"/>
    <mergeCell ref="A14:G14"/>
    <mergeCell ref="A15:G15"/>
    <mergeCell ref="A51:G53"/>
    <mergeCell ref="A17:G17"/>
    <mergeCell ref="A18:G18"/>
    <mergeCell ref="A19:G19"/>
    <mergeCell ref="A20:G20"/>
    <mergeCell ref="A40:G40"/>
    <mergeCell ref="A41:G43"/>
    <mergeCell ref="A44:G44"/>
    <mergeCell ref="A45:G46"/>
    <mergeCell ref="A47:G47"/>
    <mergeCell ref="A48:G49"/>
    <mergeCell ref="A50:G50"/>
    <mergeCell ref="A64:G64"/>
    <mergeCell ref="A65:G65"/>
    <mergeCell ref="A54:G54"/>
    <mergeCell ref="A55:G57"/>
    <mergeCell ref="A58:G58"/>
    <mergeCell ref="A59:G60"/>
    <mergeCell ref="A62:G62"/>
    <mergeCell ref="A63:G63"/>
  </mergeCells>
  <pageMargins left="0.7" right="0.25" top="0.41" bottom="0.38" header="0.21" footer="0.25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/>
  </sheetViews>
  <sheetFormatPr defaultColWidth="9.109375" defaultRowHeight="13.2"/>
  <cols>
    <col min="1" max="1" width="28" style="131" customWidth="1"/>
    <col min="2" max="2" width="13.33203125" style="131" customWidth="1"/>
    <col min="3" max="3" width="10" style="131" customWidth="1"/>
    <col min="4" max="4" width="9.6640625" style="131" customWidth="1"/>
    <col min="5" max="5" width="7" style="131" customWidth="1"/>
    <col min="6" max="6" width="20" style="131" customWidth="1"/>
    <col min="7" max="7" width="13.44140625" style="131" bestFit="1" customWidth="1"/>
    <col min="8" max="8" width="40.109375" style="131" customWidth="1"/>
    <col min="9" max="16384" width="9.109375" style="131"/>
  </cols>
  <sheetData>
    <row r="1" spans="1:8" ht="13.8">
      <c r="A1" s="206" t="s">
        <v>165</v>
      </c>
      <c r="B1" s="207"/>
      <c r="C1" s="182"/>
      <c r="H1" s="201" t="s">
        <v>166</v>
      </c>
    </row>
    <row r="2" spans="1:8">
      <c r="A2" s="208" t="s">
        <v>167</v>
      </c>
      <c r="B2" s="208"/>
      <c r="C2" s="208"/>
      <c r="D2" s="208"/>
      <c r="E2" s="208"/>
    </row>
    <row r="3" spans="1:8">
      <c r="A3" s="208"/>
      <c r="B3" s="208"/>
      <c r="C3" s="208"/>
      <c r="D3" s="208"/>
      <c r="E3" s="208"/>
    </row>
    <row r="4" spans="1:8">
      <c r="A4" s="208"/>
      <c r="B4" s="208"/>
      <c r="C4" s="208"/>
      <c r="D4" s="208"/>
      <c r="E4" s="208"/>
    </row>
    <row r="5" spans="1:8">
      <c r="A5" s="197" t="s">
        <v>168</v>
      </c>
      <c r="B5" s="208"/>
      <c r="C5" s="208"/>
      <c r="D5" s="208"/>
      <c r="E5" s="208"/>
    </row>
    <row r="6" spans="1:8">
      <c r="A6" s="197" t="s">
        <v>169</v>
      </c>
      <c r="B6" s="208"/>
      <c r="C6" s="208"/>
      <c r="D6" s="208"/>
      <c r="E6" s="208"/>
    </row>
    <row r="7" spans="1:8">
      <c r="G7" s="209" t="s">
        <v>62</v>
      </c>
    </row>
    <row r="8" spans="1:8" ht="36.6">
      <c r="A8" s="291" t="s">
        <v>170</v>
      </c>
      <c r="B8" s="291" t="s">
        <v>171</v>
      </c>
      <c r="C8" s="291" t="s">
        <v>172</v>
      </c>
      <c r="D8" s="291" t="s">
        <v>173</v>
      </c>
      <c r="E8" s="291" t="s">
        <v>174</v>
      </c>
      <c r="F8" s="210" t="s">
        <v>175</v>
      </c>
      <c r="G8" s="210" t="s">
        <v>176</v>
      </c>
      <c r="H8" s="291" t="s">
        <v>177</v>
      </c>
    </row>
    <row r="9" spans="1:8" ht="20.399999999999999">
      <c r="A9" s="292"/>
      <c r="B9" s="292"/>
      <c r="C9" s="292"/>
      <c r="D9" s="292"/>
      <c r="E9" s="292"/>
      <c r="F9" s="211" t="s">
        <v>178</v>
      </c>
      <c r="G9" s="212" t="s">
        <v>179</v>
      </c>
      <c r="H9" s="292"/>
    </row>
    <row r="10" spans="1:8">
      <c r="A10" s="213"/>
      <c r="B10" s="214"/>
      <c r="C10" s="213"/>
      <c r="D10" s="214"/>
      <c r="E10" s="213"/>
      <c r="F10" s="215"/>
      <c r="G10" s="216"/>
      <c r="H10" s="217"/>
    </row>
    <row r="11" spans="1:8">
      <c r="A11" s="213"/>
      <c r="B11" s="214"/>
      <c r="C11" s="213"/>
      <c r="D11" s="214"/>
      <c r="E11" s="213"/>
      <c r="F11" s="215"/>
      <c r="G11" s="216"/>
      <c r="H11" s="217"/>
    </row>
    <row r="12" spans="1:8">
      <c r="A12" s="213"/>
      <c r="B12" s="214"/>
      <c r="C12" s="213"/>
      <c r="D12" s="214"/>
      <c r="E12" s="213"/>
      <c r="F12" s="218"/>
      <c r="G12" s="216"/>
      <c r="H12" s="217"/>
    </row>
    <row r="13" spans="1:8">
      <c r="A13" s="213"/>
      <c r="B13" s="214"/>
      <c r="C13" s="213"/>
      <c r="D13" s="214"/>
      <c r="E13" s="213"/>
      <c r="F13" s="215"/>
      <c r="G13" s="216"/>
      <c r="H13" s="217"/>
    </row>
    <row r="14" spans="1:8">
      <c r="A14" s="213"/>
      <c r="B14" s="214"/>
      <c r="C14" s="213"/>
      <c r="D14" s="214"/>
      <c r="E14" s="213"/>
      <c r="F14" s="215"/>
      <c r="G14" s="216"/>
      <c r="H14" s="217"/>
    </row>
    <row r="15" spans="1:8">
      <c r="A15" s="213"/>
      <c r="B15" s="214"/>
      <c r="C15" s="213"/>
      <c r="D15" s="214"/>
      <c r="E15" s="213"/>
      <c r="F15" s="215"/>
      <c r="G15" s="216"/>
      <c r="H15" s="217"/>
    </row>
    <row r="16" spans="1:8">
      <c r="A16" s="213"/>
      <c r="B16" s="214"/>
      <c r="C16" s="213"/>
      <c r="D16" s="214"/>
      <c r="E16" s="213"/>
      <c r="F16" s="215"/>
      <c r="G16" s="216"/>
      <c r="H16" s="217"/>
    </row>
    <row r="17" spans="1:8">
      <c r="A17" s="213"/>
      <c r="B17" s="214"/>
      <c r="C17" s="213"/>
      <c r="D17" s="214"/>
      <c r="E17" s="213"/>
      <c r="F17" s="215"/>
      <c r="G17" s="216"/>
      <c r="H17" s="217"/>
    </row>
    <row r="18" spans="1:8">
      <c r="A18" s="213"/>
      <c r="B18" s="214"/>
      <c r="C18" s="213"/>
      <c r="D18" s="214"/>
      <c r="E18" s="213"/>
      <c r="F18" s="215"/>
      <c r="G18" s="216"/>
      <c r="H18" s="217"/>
    </row>
    <row r="19" spans="1:8">
      <c r="A19" s="213"/>
      <c r="B19" s="214"/>
      <c r="C19" s="213"/>
      <c r="D19" s="214"/>
      <c r="E19" s="213"/>
      <c r="F19" s="215"/>
      <c r="G19" s="216"/>
      <c r="H19" s="217"/>
    </row>
    <row r="20" spans="1:8">
      <c r="A20" s="213"/>
      <c r="B20" s="214"/>
      <c r="C20" s="213"/>
      <c r="D20" s="214"/>
      <c r="E20" s="213"/>
      <c r="F20" s="215"/>
      <c r="G20" s="216"/>
      <c r="H20" s="217"/>
    </row>
    <row r="21" spans="1:8">
      <c r="A21" s="213"/>
      <c r="B21" s="214"/>
      <c r="C21" s="213"/>
      <c r="D21" s="214"/>
      <c r="E21" s="213"/>
      <c r="F21" s="215"/>
      <c r="G21" s="216"/>
      <c r="H21" s="217"/>
    </row>
    <row r="22" spans="1:8">
      <c r="A22" s="213"/>
      <c r="B22" s="214"/>
      <c r="C22" s="213"/>
      <c r="D22" s="214"/>
      <c r="E22" s="213"/>
      <c r="F22" s="215"/>
      <c r="G22" s="216"/>
      <c r="H22" s="217"/>
    </row>
    <row r="23" spans="1:8">
      <c r="A23" s="213"/>
      <c r="B23" s="214"/>
      <c r="C23" s="213"/>
      <c r="D23" s="214"/>
      <c r="E23" s="213"/>
      <c r="F23" s="215"/>
      <c r="G23" s="216"/>
      <c r="H23" s="217"/>
    </row>
    <row r="24" spans="1:8">
      <c r="A24" s="213"/>
      <c r="B24" s="214"/>
      <c r="C24" s="213"/>
      <c r="D24" s="214"/>
      <c r="E24" s="213"/>
      <c r="F24" s="215"/>
      <c r="G24" s="216"/>
      <c r="H24" s="217"/>
    </row>
    <row r="25" spans="1:8">
      <c r="A25" s="213"/>
      <c r="B25" s="214"/>
      <c r="C25" s="213"/>
      <c r="D25" s="214"/>
      <c r="E25" s="213"/>
      <c r="F25" s="215"/>
      <c r="G25" s="216"/>
      <c r="H25" s="217"/>
    </row>
    <row r="26" spans="1:8">
      <c r="A26" s="213"/>
      <c r="B26" s="214"/>
      <c r="C26" s="213"/>
      <c r="D26" s="214"/>
      <c r="E26" s="213"/>
      <c r="F26" s="215"/>
      <c r="G26" s="216"/>
      <c r="H26" s="217"/>
    </row>
    <row r="27" spans="1:8">
      <c r="A27" s="213"/>
      <c r="B27" s="214"/>
      <c r="C27" s="213"/>
      <c r="D27" s="214"/>
      <c r="E27" s="213"/>
      <c r="F27" s="215"/>
      <c r="G27" s="216"/>
      <c r="H27" s="217"/>
    </row>
    <row r="28" spans="1:8">
      <c r="A28" s="219"/>
      <c r="B28" s="220"/>
      <c r="C28" s="219"/>
      <c r="D28" s="220"/>
      <c r="E28" s="219"/>
      <c r="F28" s="221"/>
      <c r="G28" s="222"/>
      <c r="H28" s="223"/>
    </row>
    <row r="29" spans="1:8">
      <c r="A29" s="208" t="s">
        <v>180</v>
      </c>
    </row>
    <row r="32" spans="1:8">
      <c r="A32" s="131" t="s">
        <v>164</v>
      </c>
    </row>
    <row r="34" spans="1:1">
      <c r="A34" s="180" t="s">
        <v>83</v>
      </c>
    </row>
  </sheetData>
  <mergeCells count="6">
    <mergeCell ref="H8:H9"/>
    <mergeCell ref="A8:A9"/>
    <mergeCell ref="B8:B9"/>
    <mergeCell ref="C8:C9"/>
    <mergeCell ref="D8:D9"/>
    <mergeCell ref="E8:E9"/>
  </mergeCells>
  <pageMargins left="0.55000000000000004" right="0.21" top="0.33" bottom="0.28000000000000003" header="0.21" footer="0.18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4"/>
  <sheetViews>
    <sheetView zoomScaleNormal="100" workbookViewId="0"/>
  </sheetViews>
  <sheetFormatPr defaultColWidth="9.109375" defaultRowHeight="13.2"/>
  <cols>
    <col min="1" max="1" width="3.33203125" style="131" customWidth="1"/>
    <col min="2" max="2" width="13.33203125" style="131" customWidth="1"/>
    <col min="3" max="3" width="12.6640625" style="131" customWidth="1"/>
    <col min="4" max="4" width="7.109375" style="131" customWidth="1"/>
    <col min="5" max="5" width="5.6640625" style="131" customWidth="1"/>
    <col min="6" max="6" width="12" style="182" customWidth="1"/>
    <col min="7" max="7" width="9.88671875" style="182" customWidth="1"/>
    <col min="8" max="8" width="9.6640625" style="131" customWidth="1"/>
    <col min="9" max="9" width="15.88671875" style="131" customWidth="1"/>
    <col min="10" max="10" width="7.88671875" style="131" customWidth="1"/>
    <col min="11" max="12" width="6.6640625" style="131" customWidth="1"/>
    <col min="13" max="13" width="7" style="131" customWidth="1"/>
    <col min="14" max="14" width="6.44140625" style="131" customWidth="1"/>
    <col min="15" max="16" width="6.33203125" style="131" customWidth="1"/>
    <col min="17" max="17" width="9.5546875" style="131" customWidth="1"/>
    <col min="18" max="18" width="15.6640625" style="131" customWidth="1"/>
    <col min="19" max="16384" width="9.109375" style="131"/>
  </cols>
  <sheetData>
    <row r="1" spans="1:21" s="136" customFormat="1" ht="13.8">
      <c r="A1" s="134" t="s">
        <v>91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P1" s="137"/>
      <c r="Q1" s="137"/>
      <c r="R1" s="138" t="s">
        <v>92</v>
      </c>
    </row>
    <row r="2" spans="1:21" ht="12.75" customHeight="1">
      <c r="A2" s="136"/>
      <c r="B2" s="136"/>
      <c r="C2" s="136"/>
      <c r="D2" s="136"/>
      <c r="E2" s="136"/>
      <c r="F2" s="139"/>
      <c r="G2" s="139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21" ht="15.6">
      <c r="A3" s="140" t="s">
        <v>93</v>
      </c>
      <c r="B3" s="140"/>
      <c r="C3" s="140"/>
      <c r="D3" s="136"/>
      <c r="E3" s="136"/>
      <c r="F3" s="139"/>
      <c r="G3" s="139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</row>
    <row r="4" spans="1:21" ht="14.25" customHeight="1">
      <c r="A4" s="141" t="s">
        <v>94</v>
      </c>
      <c r="B4" s="141"/>
      <c r="C4" s="141"/>
      <c r="D4" s="136"/>
      <c r="E4" s="136"/>
      <c r="F4" s="139"/>
      <c r="G4" s="139"/>
      <c r="H4" s="136"/>
      <c r="I4" s="136"/>
      <c r="J4" s="136"/>
      <c r="K4" s="136"/>
      <c r="L4" s="136"/>
      <c r="M4" s="136"/>
      <c r="N4" s="293" t="s">
        <v>62</v>
      </c>
      <c r="O4" s="293"/>
      <c r="P4" s="293"/>
      <c r="Q4" s="293"/>
      <c r="R4" s="293"/>
    </row>
    <row r="5" spans="1:21" ht="7.5" customHeight="1" thickBot="1">
      <c r="A5" s="142"/>
      <c r="B5" s="142"/>
      <c r="C5" s="142"/>
      <c r="D5" s="142"/>
      <c r="E5" s="142"/>
      <c r="F5" s="143"/>
      <c r="G5" s="139"/>
      <c r="H5" s="142"/>
      <c r="I5" s="142"/>
      <c r="J5" s="142"/>
      <c r="K5" s="142"/>
      <c r="L5" s="142"/>
      <c r="M5" s="142"/>
      <c r="N5" s="142"/>
      <c r="O5" s="144"/>
      <c r="P5" s="145"/>
      <c r="Q5" s="145"/>
      <c r="R5" s="145"/>
    </row>
    <row r="6" spans="1:21" s="151" customFormat="1" ht="33" customHeight="1">
      <c r="A6" s="146" t="s">
        <v>95</v>
      </c>
      <c r="B6" s="147" t="s">
        <v>96</v>
      </c>
      <c r="C6" s="147" t="s">
        <v>97</v>
      </c>
      <c r="D6" s="147" t="s">
        <v>98</v>
      </c>
      <c r="E6" s="147" t="s">
        <v>99</v>
      </c>
      <c r="F6" s="147" t="s">
        <v>100</v>
      </c>
      <c r="G6" s="148" t="s">
        <v>101</v>
      </c>
      <c r="H6" s="147" t="s">
        <v>102</v>
      </c>
      <c r="I6" s="294" t="s">
        <v>103</v>
      </c>
      <c r="J6" s="295"/>
      <c r="K6" s="296" t="s">
        <v>104</v>
      </c>
      <c r="L6" s="294"/>
      <c r="M6" s="294"/>
      <c r="N6" s="294"/>
      <c r="O6" s="294"/>
      <c r="P6" s="294"/>
      <c r="Q6" s="149"/>
      <c r="R6" s="150" t="s">
        <v>105</v>
      </c>
    </row>
    <row r="7" spans="1:21" s="151" customFormat="1" ht="48.6" thickBot="1">
      <c r="A7" s="152"/>
      <c r="B7" s="153"/>
      <c r="C7" s="153"/>
      <c r="D7" s="154" t="s">
        <v>106</v>
      </c>
      <c r="E7" s="154" t="s">
        <v>106</v>
      </c>
      <c r="F7" s="155"/>
      <c r="G7" s="156" t="s">
        <v>107</v>
      </c>
      <c r="H7" s="157"/>
      <c r="I7" s="158" t="s">
        <v>108</v>
      </c>
      <c r="J7" s="159" t="s">
        <v>109</v>
      </c>
      <c r="K7" s="160" t="s">
        <v>110</v>
      </c>
      <c r="L7" s="160" t="s">
        <v>111</v>
      </c>
      <c r="M7" s="160" t="s">
        <v>112</v>
      </c>
      <c r="N7" s="161">
        <v>2018</v>
      </c>
      <c r="O7" s="161">
        <v>2019</v>
      </c>
      <c r="P7" s="162">
        <v>2020</v>
      </c>
      <c r="Q7" s="163" t="s">
        <v>113</v>
      </c>
      <c r="R7" s="164"/>
    </row>
    <row r="8" spans="1:21" ht="12.75" customHeight="1">
      <c r="A8" s="165">
        <v>1</v>
      </c>
      <c r="B8" s="166">
        <v>2</v>
      </c>
      <c r="C8" s="166">
        <v>3</v>
      </c>
      <c r="D8" s="166">
        <v>4</v>
      </c>
      <c r="E8" s="166">
        <v>5</v>
      </c>
      <c r="F8" s="166">
        <v>6</v>
      </c>
      <c r="G8" s="166">
        <v>7</v>
      </c>
      <c r="H8" s="167">
        <v>8</v>
      </c>
      <c r="I8" s="166">
        <v>9</v>
      </c>
      <c r="J8" s="167">
        <v>10</v>
      </c>
      <c r="K8" s="167">
        <v>11</v>
      </c>
      <c r="L8" s="167">
        <v>12</v>
      </c>
      <c r="M8" s="166">
        <v>13</v>
      </c>
      <c r="N8" s="166">
        <v>14</v>
      </c>
      <c r="O8" s="167">
        <v>15</v>
      </c>
      <c r="P8" s="166">
        <v>16</v>
      </c>
      <c r="Q8" s="168">
        <v>17</v>
      </c>
      <c r="R8" s="169">
        <v>18</v>
      </c>
      <c r="S8" s="136"/>
      <c r="T8" s="136"/>
      <c r="U8" s="136"/>
    </row>
    <row r="9" spans="1:21" ht="12.75" customHeight="1">
      <c r="A9" s="297" t="s">
        <v>114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9"/>
      <c r="S9" s="136"/>
      <c r="T9" s="136"/>
      <c r="U9" s="136"/>
    </row>
    <row r="10" spans="1:21">
      <c r="A10" s="300" t="s">
        <v>115</v>
      </c>
      <c r="B10" s="303"/>
      <c r="C10" s="303"/>
      <c r="D10" s="306"/>
      <c r="E10" s="306"/>
      <c r="F10" s="306"/>
      <c r="G10" s="306"/>
      <c r="H10" s="303"/>
      <c r="I10" s="170" t="s">
        <v>116</v>
      </c>
      <c r="J10" s="170"/>
      <c r="K10" s="171"/>
      <c r="L10" s="171"/>
      <c r="M10" s="172"/>
      <c r="N10" s="172"/>
      <c r="O10" s="172"/>
      <c r="P10" s="172"/>
      <c r="Q10" s="173"/>
      <c r="R10" s="174"/>
      <c r="S10" s="136"/>
      <c r="T10" s="136"/>
      <c r="U10" s="136"/>
    </row>
    <row r="11" spans="1:21" ht="34.5" customHeight="1">
      <c r="A11" s="301"/>
      <c r="B11" s="304"/>
      <c r="C11" s="304"/>
      <c r="D11" s="307"/>
      <c r="E11" s="307"/>
      <c r="F11" s="307"/>
      <c r="G11" s="307"/>
      <c r="H11" s="304"/>
      <c r="I11" s="170" t="s">
        <v>117</v>
      </c>
      <c r="J11" s="170"/>
      <c r="K11" s="171"/>
      <c r="L11" s="171"/>
      <c r="M11" s="172"/>
      <c r="N11" s="172"/>
      <c r="O11" s="172"/>
      <c r="P11" s="172"/>
      <c r="Q11" s="173"/>
      <c r="R11" s="174"/>
      <c r="S11" s="136"/>
      <c r="T11" s="136"/>
      <c r="U11" s="136"/>
    </row>
    <row r="12" spans="1:21" ht="47.25" customHeight="1">
      <c r="A12" s="301"/>
      <c r="B12" s="304"/>
      <c r="C12" s="304"/>
      <c r="D12" s="307"/>
      <c r="E12" s="307"/>
      <c r="F12" s="307"/>
      <c r="G12" s="307"/>
      <c r="H12" s="304"/>
      <c r="I12" s="170" t="s">
        <v>118</v>
      </c>
      <c r="J12" s="170"/>
      <c r="K12" s="171"/>
      <c r="L12" s="171"/>
      <c r="M12" s="172"/>
      <c r="N12" s="172"/>
      <c r="O12" s="172"/>
      <c r="P12" s="172"/>
      <c r="Q12" s="173"/>
      <c r="R12" s="174"/>
      <c r="S12" s="136"/>
      <c r="T12" s="136"/>
      <c r="U12" s="136"/>
    </row>
    <row r="13" spans="1:21" ht="26.4">
      <c r="A13" s="301"/>
      <c r="B13" s="304"/>
      <c r="C13" s="304"/>
      <c r="D13" s="307"/>
      <c r="E13" s="307"/>
      <c r="F13" s="307"/>
      <c r="G13" s="307"/>
      <c r="H13" s="304"/>
      <c r="I13" s="170" t="s">
        <v>119</v>
      </c>
      <c r="J13" s="170"/>
      <c r="K13" s="171"/>
      <c r="L13" s="171"/>
      <c r="M13" s="172"/>
      <c r="N13" s="172"/>
      <c r="O13" s="172"/>
      <c r="P13" s="172"/>
      <c r="Q13" s="173"/>
      <c r="R13" s="174"/>
      <c r="S13" s="136"/>
      <c r="T13" s="136"/>
      <c r="U13" s="136"/>
    </row>
    <row r="14" spans="1:21" ht="12.75" customHeight="1">
      <c r="A14" s="302"/>
      <c r="B14" s="305"/>
      <c r="C14" s="305"/>
      <c r="D14" s="308"/>
      <c r="E14" s="308"/>
      <c r="F14" s="308"/>
      <c r="G14" s="308"/>
      <c r="H14" s="305"/>
      <c r="I14" s="170" t="s">
        <v>11</v>
      </c>
      <c r="J14" s="170"/>
      <c r="K14" s="171"/>
      <c r="L14" s="171"/>
      <c r="M14" s="172"/>
      <c r="N14" s="172"/>
      <c r="O14" s="172"/>
      <c r="P14" s="172"/>
      <c r="Q14" s="173"/>
      <c r="R14" s="174"/>
      <c r="S14" s="136"/>
      <c r="T14" s="136"/>
      <c r="U14" s="136"/>
    </row>
    <row r="15" spans="1:21" ht="12.75" customHeight="1">
      <c r="A15" s="297" t="s">
        <v>120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9"/>
      <c r="S15" s="136"/>
      <c r="T15" s="136"/>
      <c r="U15" s="136"/>
    </row>
    <row r="16" spans="1:21">
      <c r="A16" s="300" t="s">
        <v>121</v>
      </c>
      <c r="B16" s="303"/>
      <c r="C16" s="303"/>
      <c r="D16" s="306"/>
      <c r="E16" s="306"/>
      <c r="F16" s="306"/>
      <c r="G16" s="306"/>
      <c r="H16" s="303"/>
      <c r="I16" s="170" t="s">
        <v>116</v>
      </c>
      <c r="J16" s="170"/>
      <c r="K16" s="171"/>
      <c r="L16" s="171"/>
      <c r="M16" s="172"/>
      <c r="N16" s="172"/>
      <c r="O16" s="172"/>
      <c r="P16" s="172"/>
      <c r="Q16" s="173"/>
      <c r="R16" s="174"/>
      <c r="S16" s="136"/>
      <c r="T16" s="136"/>
      <c r="U16" s="136"/>
    </row>
    <row r="17" spans="1:21" ht="34.5" customHeight="1">
      <c r="A17" s="301"/>
      <c r="B17" s="304"/>
      <c r="C17" s="304"/>
      <c r="D17" s="307"/>
      <c r="E17" s="307"/>
      <c r="F17" s="307"/>
      <c r="G17" s="307"/>
      <c r="H17" s="304"/>
      <c r="I17" s="170" t="s">
        <v>117</v>
      </c>
      <c r="J17" s="170"/>
      <c r="K17" s="171"/>
      <c r="L17" s="171"/>
      <c r="M17" s="172"/>
      <c r="N17" s="172"/>
      <c r="O17" s="172"/>
      <c r="P17" s="172"/>
      <c r="Q17" s="173"/>
      <c r="R17" s="174"/>
      <c r="S17" s="136"/>
      <c r="T17" s="136"/>
      <c r="U17" s="136"/>
    </row>
    <row r="18" spans="1:21" ht="47.25" customHeight="1">
      <c r="A18" s="301"/>
      <c r="B18" s="304"/>
      <c r="C18" s="304"/>
      <c r="D18" s="307"/>
      <c r="E18" s="307"/>
      <c r="F18" s="307"/>
      <c r="G18" s="307"/>
      <c r="H18" s="304"/>
      <c r="I18" s="170" t="s">
        <v>118</v>
      </c>
      <c r="J18" s="170"/>
      <c r="K18" s="171"/>
      <c r="L18" s="171"/>
      <c r="M18" s="172"/>
      <c r="N18" s="172"/>
      <c r="O18" s="172"/>
      <c r="P18" s="172"/>
      <c r="Q18" s="173"/>
      <c r="R18" s="174"/>
      <c r="S18" s="136"/>
      <c r="T18" s="136"/>
      <c r="U18" s="136"/>
    </row>
    <row r="19" spans="1:21" ht="26.4">
      <c r="A19" s="301"/>
      <c r="B19" s="304"/>
      <c r="C19" s="304"/>
      <c r="D19" s="307"/>
      <c r="E19" s="307"/>
      <c r="F19" s="307"/>
      <c r="G19" s="307"/>
      <c r="H19" s="304"/>
      <c r="I19" s="170" t="s">
        <v>119</v>
      </c>
      <c r="J19" s="170"/>
      <c r="K19" s="171"/>
      <c r="L19" s="171"/>
      <c r="M19" s="172"/>
      <c r="N19" s="172"/>
      <c r="O19" s="172"/>
      <c r="P19" s="172"/>
      <c r="Q19" s="173"/>
      <c r="R19" s="174"/>
      <c r="S19" s="136"/>
      <c r="T19" s="136"/>
      <c r="U19" s="136"/>
    </row>
    <row r="20" spans="1:21" ht="12.75" customHeight="1" thickBot="1">
      <c r="A20" s="310"/>
      <c r="B20" s="309"/>
      <c r="C20" s="309"/>
      <c r="D20" s="311"/>
      <c r="E20" s="311"/>
      <c r="F20" s="311"/>
      <c r="G20" s="311"/>
      <c r="H20" s="309"/>
      <c r="I20" s="175" t="s">
        <v>11</v>
      </c>
      <c r="J20" s="175"/>
      <c r="K20" s="176"/>
      <c r="L20" s="176"/>
      <c r="M20" s="177"/>
      <c r="N20" s="177"/>
      <c r="O20" s="177"/>
      <c r="P20" s="177"/>
      <c r="Q20" s="178"/>
      <c r="R20" s="179"/>
      <c r="S20" s="136"/>
      <c r="T20" s="136"/>
      <c r="U20" s="136"/>
    </row>
    <row r="21" spans="1:21">
      <c r="A21" s="142"/>
      <c r="B21" s="142"/>
      <c r="C21" s="142"/>
      <c r="D21" s="142"/>
      <c r="E21" s="142"/>
      <c r="F21" s="143"/>
      <c r="G21" s="143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36"/>
      <c r="T21" s="136"/>
      <c r="U21" s="136"/>
    </row>
    <row r="22" spans="1:21">
      <c r="A22" s="139" t="s">
        <v>82</v>
      </c>
      <c r="B22" s="139"/>
      <c r="C22" s="139"/>
      <c r="D22" s="136"/>
      <c r="E22" s="136"/>
      <c r="F22" s="139"/>
      <c r="G22" s="139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</row>
    <row r="23" spans="1:21">
      <c r="A23" s="139"/>
      <c r="B23" s="139"/>
      <c r="C23" s="139"/>
      <c r="D23" s="136"/>
      <c r="E23" s="136"/>
      <c r="F23" s="139"/>
      <c r="G23" s="139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</row>
    <row r="24" spans="1:21">
      <c r="A24" s="180" t="s">
        <v>83</v>
      </c>
      <c r="B24" s="139"/>
      <c r="C24" s="139"/>
      <c r="D24" s="136"/>
      <c r="E24" s="136"/>
      <c r="F24" s="139"/>
      <c r="G24" s="139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</row>
    <row r="25" spans="1:21">
      <c r="A25" s="180"/>
      <c r="B25" s="181"/>
      <c r="C25" s="136"/>
      <c r="D25" s="136"/>
      <c r="E25" s="136"/>
      <c r="F25" s="139"/>
      <c r="G25" s="139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</row>
    <row r="26" spans="1:21">
      <c r="A26" s="136"/>
      <c r="B26" s="181"/>
      <c r="C26" s="136"/>
      <c r="D26" s="136"/>
      <c r="E26" s="136"/>
      <c r="F26" s="139"/>
      <c r="G26" s="139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</row>
    <row r="27" spans="1:21">
      <c r="A27" s="136"/>
      <c r="B27" s="181"/>
      <c r="C27" s="136"/>
      <c r="D27" s="136"/>
      <c r="E27" s="136"/>
      <c r="F27" s="139"/>
      <c r="G27" s="139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</row>
    <row r="28" spans="1:21">
      <c r="A28" s="136"/>
      <c r="B28" s="181"/>
      <c r="C28" s="136"/>
      <c r="D28" s="136"/>
      <c r="E28" s="136"/>
      <c r="F28" s="139"/>
      <c r="G28" s="139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</row>
    <row r="29" spans="1:21">
      <c r="A29" s="136"/>
      <c r="B29" s="181"/>
      <c r="C29" s="136"/>
      <c r="D29" s="136"/>
      <c r="E29" s="136"/>
      <c r="F29" s="139"/>
      <c r="G29" s="139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</row>
    <row r="30" spans="1:21">
      <c r="A30" s="136"/>
      <c r="B30" s="181"/>
      <c r="C30" s="136"/>
      <c r="D30" s="136"/>
      <c r="E30" s="136"/>
      <c r="F30" s="139"/>
      <c r="G30" s="139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</row>
    <row r="31" spans="1:21">
      <c r="A31" s="136"/>
      <c r="B31" s="181"/>
      <c r="C31" s="136"/>
      <c r="D31" s="136"/>
      <c r="E31" s="136"/>
      <c r="F31" s="139"/>
      <c r="G31" s="139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</row>
    <row r="32" spans="1:21">
      <c r="A32" s="136"/>
      <c r="B32" s="181"/>
      <c r="C32" s="136"/>
      <c r="D32" s="136"/>
      <c r="E32" s="136"/>
      <c r="F32" s="139"/>
      <c r="G32" s="139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</row>
    <row r="33" spans="1:18">
      <c r="A33" s="136"/>
      <c r="B33" s="181"/>
      <c r="C33" s="136"/>
      <c r="D33" s="136"/>
      <c r="E33" s="136"/>
      <c r="F33" s="139"/>
      <c r="G33" s="139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</row>
    <row r="34" spans="1:18">
      <c r="A34" s="136"/>
      <c r="B34" s="181"/>
      <c r="C34" s="136"/>
      <c r="D34" s="136"/>
      <c r="E34" s="136"/>
      <c r="F34" s="139"/>
      <c r="G34" s="139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</row>
  </sheetData>
  <mergeCells count="21">
    <mergeCell ref="H16:H20"/>
    <mergeCell ref="G10:G14"/>
    <mergeCell ref="H10:H14"/>
    <mergeCell ref="A15:R15"/>
    <mergeCell ref="A16:A20"/>
    <mergeCell ref="B16:B20"/>
    <mergeCell ref="C16:C20"/>
    <mergeCell ref="D16:D20"/>
    <mergeCell ref="E16:E20"/>
    <mergeCell ref="F16:F20"/>
    <mergeCell ref="G16:G20"/>
    <mergeCell ref="N4:R4"/>
    <mergeCell ref="I6:J6"/>
    <mergeCell ref="K6:P6"/>
    <mergeCell ref="A9:R9"/>
    <mergeCell ref="A10:A14"/>
    <mergeCell ref="B10:B14"/>
    <mergeCell ref="C10:C14"/>
    <mergeCell ref="D10:D14"/>
    <mergeCell ref="E10:E14"/>
    <mergeCell ref="F10:F14"/>
  </mergeCells>
  <pageMargins left="0.15748031496062992" right="0.15748031496062992" top="0.78740157480314965" bottom="0.78740157480314965" header="0" footer="0"/>
  <pageSetup paperSize="9" scale="90" orientation="landscape" r:id="rId1"/>
  <headerFooter alignWithMargins="0"/>
  <rowBreaks count="1" manualBreakCount="1">
    <brk id="2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Sheet2</vt:lpstr>
      <vt:lpstr>Koondvorm (1)</vt:lpstr>
      <vt:lpstr>LK tulud (2)</vt:lpstr>
      <vt:lpstr>Piirsumma</vt:lpstr>
      <vt:lpstr>Kulud (5)</vt:lpstr>
      <vt:lpstr>Inv infokaart (6b)</vt:lpstr>
      <vt:lpstr>Inv infokaardi lisa(6c)</vt:lpstr>
      <vt:lpstr>välisprojektid (7)</vt:lpstr>
    </vt:vector>
  </TitlesOfParts>
  <Company>Tallinna Linnakantselei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valler</dc:creator>
  <cp:lastModifiedBy>Robert Kriesenthal</cp:lastModifiedBy>
  <cp:lastPrinted>2017-05-22T08:34:47Z</cp:lastPrinted>
  <dcterms:created xsi:type="dcterms:W3CDTF">2011-11-17T06:19:29Z</dcterms:created>
  <dcterms:modified xsi:type="dcterms:W3CDTF">2017-06-19T10:06:04Z</dcterms:modified>
</cp:coreProperties>
</file>