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Finantsteenistus\EELARVE OSAKOND\2020\Vormid ja koostamise tingimused\"/>
    </mc:Choice>
  </mc:AlternateContent>
  <bookViews>
    <workbookView xWindow="14505" yWindow="45" windowWidth="4695" windowHeight="8580" tabRatio="849"/>
  </bookViews>
  <sheets>
    <sheet name="Koosseisunimestik 8a" sheetId="58" r:id="rId1"/>
    <sheet name="8a - näidis" sheetId="60" r:id="rId2"/>
    <sheet name="Planeerimine 8b" sheetId="59" r:id="rId3"/>
    <sheet name="Koosseisunimestik 8c (uus)" sheetId="61" r:id="rId4"/>
    <sheet name="8c (uus) - näidis" sheetId="65" r:id="rId5"/>
    <sheet name="Planeerimine 8d (uus)" sheetId="62" r:id="rId6"/>
  </sheets>
  <externalReferences>
    <externalReference r:id="rId7"/>
  </externalReferences>
  <definedNames>
    <definedName name="job_levels" localSheetId="1">OFFSET(job_levels_range,0,0,COUNTA(job_levels_range),1)</definedName>
    <definedName name="job_levels" localSheetId="3">OFFSET(job_levels_range,0,0,COUNTA(job_levels_range),1)</definedName>
    <definedName name="job_levels" localSheetId="5">OFFSET(job_levels_range,0,0,COUNTA(job_levels_range),1)</definedName>
    <definedName name="job_levels">OFFSET(job_levels_range,0,0,COUNTA(job_levels_range),1)</definedName>
    <definedName name="job_names" localSheetId="1">OFFSET(job_names_range,0,0,COUNTA(job_names_range),1)</definedName>
    <definedName name="job_names" localSheetId="3">OFFSET(job_names_range,0,0,COUNTA(job_names_range),1)</definedName>
    <definedName name="job_names" localSheetId="5">OFFSET(job_names_range,0,0,COUNTA(job_names_range),1)</definedName>
    <definedName name="job_names">OFFSET(job_names_range,0,0,COUNTA(job_names_range),1)</definedName>
    <definedName name="joblevels">'[1]Job Names'!$H$9:$H$35</definedName>
    <definedName name="jobnames">#N/A</definedName>
    <definedName name="language_list">'[1]Job Names'!$E$2:$E$5</definedName>
    <definedName name="Maalist">[1]Maakonnad!$A$1:$A$15</definedName>
    <definedName name="para2lg4" localSheetId="1">'8a - näidis'!$A$62</definedName>
    <definedName name="para2lg4" localSheetId="0">'Koosseisunimestik 8a'!$A$62</definedName>
    <definedName name="para2lg4" localSheetId="3">'Koosseisunimestik 8c (uus)'!$A$51</definedName>
    <definedName name="zJob">'[1]Job Families'!$D$1:$D$481</definedName>
    <definedName name="zLev">'[1]Job Families'!$E$1:$E$481</definedName>
    <definedName name="zPnt">'[1]Job Families'!$F$1:$F$481</definedName>
    <definedName name="zPntH">'[1]Job Families'!$H$1:$H$481</definedName>
    <definedName name="zPntL">'[1]Job Families'!$G$1:$G$481</definedName>
  </definedNames>
  <calcPr calcId="162913"/>
</workbook>
</file>

<file path=xl/calcChain.xml><?xml version="1.0" encoding="utf-8"?>
<calcChain xmlns="http://schemas.openxmlformats.org/spreadsheetml/2006/main">
  <c r="D23" i="59" l="1"/>
  <c r="K21" i="65" l="1"/>
  <c r="E21" i="65"/>
  <c r="K22" i="65" l="1"/>
  <c r="E12" i="65" l="1"/>
  <c r="K20" i="65"/>
  <c r="K18" i="65"/>
  <c r="K17" i="65"/>
  <c r="K16" i="65"/>
  <c r="K15" i="65"/>
  <c r="K14" i="65"/>
  <c r="K11" i="65"/>
  <c r="K10" i="65"/>
  <c r="K9" i="65"/>
  <c r="K8" i="65"/>
  <c r="E14" i="65"/>
  <c r="E15" i="65"/>
  <c r="E16" i="65"/>
  <c r="J24" i="65" l="1"/>
  <c r="I24" i="65"/>
  <c r="H24" i="65"/>
  <c r="D24" i="65"/>
  <c r="C24" i="65"/>
  <c r="B24" i="65"/>
  <c r="K23" i="65"/>
  <c r="E23" i="65"/>
  <c r="E20" i="65"/>
  <c r="E19" i="65"/>
  <c r="E18" i="65"/>
  <c r="E17" i="65"/>
  <c r="E11" i="65"/>
  <c r="E10" i="65"/>
  <c r="E9" i="65"/>
  <c r="E8" i="65"/>
  <c r="K7" i="65"/>
  <c r="C20" i="62"/>
  <c r="D20" i="62"/>
  <c r="B20" i="62"/>
  <c r="B29" i="62"/>
  <c r="K24" i="65" l="1"/>
  <c r="E24" i="65"/>
  <c r="B12" i="62"/>
  <c r="D29" i="62" l="1"/>
  <c r="D12" i="62" s="1"/>
  <c r="C29" i="62"/>
  <c r="C12" i="62" s="1"/>
  <c r="C16" i="62"/>
  <c r="C15" i="62"/>
  <c r="D9" i="62"/>
  <c r="B9" i="62"/>
  <c r="B13" i="62" s="1"/>
  <c r="B15" i="62" l="1"/>
  <c r="B16" i="62"/>
  <c r="D13" i="62"/>
  <c r="C14" i="62"/>
  <c r="C17" i="62" s="1"/>
  <c r="B14" i="62" l="1"/>
  <c r="B17" i="62" s="1"/>
  <c r="D15" i="62"/>
  <c r="D16" i="62"/>
  <c r="D14" i="62" l="1"/>
  <c r="D17" i="62" s="1"/>
  <c r="J18" i="61"/>
  <c r="I18" i="61"/>
  <c r="H18" i="61"/>
  <c r="D18" i="61"/>
  <c r="C18" i="61"/>
  <c r="B18" i="61"/>
  <c r="K17" i="61"/>
  <c r="E17" i="61"/>
  <c r="K16" i="61"/>
  <c r="E16" i="61"/>
  <c r="K15" i="61"/>
  <c r="E15" i="61"/>
  <c r="K14" i="61"/>
  <c r="E14" i="61"/>
  <c r="K13" i="61"/>
  <c r="E13" i="61"/>
  <c r="K12" i="61"/>
  <c r="E12" i="61"/>
  <c r="K11" i="61"/>
  <c r="E11" i="61"/>
  <c r="K10" i="61"/>
  <c r="E10" i="61"/>
  <c r="K9" i="61"/>
  <c r="E9" i="61"/>
  <c r="K8" i="61"/>
  <c r="E8" i="61"/>
  <c r="K7" i="61"/>
  <c r="E7" i="61"/>
  <c r="E18" i="61" l="1"/>
  <c r="K18" i="61"/>
  <c r="T18" i="58"/>
  <c r="S18" i="58"/>
  <c r="L18" i="58"/>
  <c r="H18" i="58"/>
  <c r="G18" i="58"/>
  <c r="B18" i="58"/>
  <c r="U9" i="58"/>
  <c r="U7" i="58"/>
  <c r="I8" i="58"/>
  <c r="I9" i="58"/>
  <c r="I7" i="58"/>
  <c r="U16" i="58" l="1"/>
  <c r="U15" i="58"/>
  <c r="U14" i="58"/>
  <c r="U13" i="58"/>
  <c r="U12" i="58"/>
  <c r="U11" i="58"/>
  <c r="U10" i="58"/>
  <c r="U8" i="58"/>
  <c r="I16" i="58"/>
  <c r="I15" i="58"/>
  <c r="I14" i="58"/>
  <c r="I13" i="58"/>
  <c r="I12" i="58"/>
  <c r="I11" i="58"/>
  <c r="I10" i="58"/>
  <c r="D11" i="59" l="1"/>
  <c r="D40" i="59" l="1"/>
  <c r="D15" i="59" s="1"/>
  <c r="C40" i="59"/>
  <c r="C15" i="59" s="1"/>
  <c r="D31" i="59"/>
  <c r="D16" i="59" s="1"/>
  <c r="C31" i="59"/>
  <c r="C16" i="59" s="1"/>
  <c r="D24" i="59"/>
  <c r="C20" i="59"/>
  <c r="B20" i="59"/>
  <c r="C19" i="59"/>
  <c r="B19" i="59"/>
  <c r="D13" i="59"/>
  <c r="D9" i="59"/>
  <c r="C9" i="59"/>
  <c r="B9" i="59"/>
  <c r="U17" i="58"/>
  <c r="U18" i="58" s="1"/>
  <c r="I17" i="58"/>
  <c r="I18" i="58" s="1"/>
  <c r="T18" i="60"/>
  <c r="S18" i="60"/>
  <c r="L18" i="60"/>
  <c r="H18" i="60"/>
  <c r="G18" i="60"/>
  <c r="B18" i="60"/>
  <c r="U17" i="60"/>
  <c r="I17" i="60"/>
  <c r="U16" i="60"/>
  <c r="I16" i="60"/>
  <c r="U15" i="60"/>
  <c r="I15" i="60"/>
  <c r="U14" i="60"/>
  <c r="I14" i="60"/>
  <c r="I13" i="60"/>
  <c r="U12" i="60"/>
  <c r="I12" i="60"/>
  <c r="U11" i="60"/>
  <c r="I11" i="60"/>
  <c r="U10" i="60"/>
  <c r="I10" i="60"/>
  <c r="I18" i="60" s="1"/>
  <c r="U8" i="60"/>
  <c r="I8" i="60"/>
  <c r="U18" i="60" l="1"/>
  <c r="D12" i="59"/>
  <c r="D17" i="59" s="1"/>
  <c r="D19" i="59" s="1"/>
  <c r="B18" i="59"/>
  <c r="B21" i="59" s="1"/>
  <c r="C18" i="59"/>
  <c r="C21" i="59" s="1"/>
  <c r="D20" i="59" l="1"/>
  <c r="D18" i="59" l="1"/>
  <c r="D21" i="59" s="1"/>
</calcChain>
</file>

<file path=xl/comments1.xml><?xml version="1.0" encoding="utf-8"?>
<comments xmlns="http://schemas.openxmlformats.org/spreadsheetml/2006/main">
  <authors>
    <author>Ly Väljaots</author>
  </authors>
  <commentList>
    <comment ref="AA5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informatiivne, aitab kiiremini orienteeruda sarnaste teenistuskohtade puhul</t>
        </r>
      </text>
    </comment>
  </commentList>
</comments>
</file>

<file path=xl/comments2.xml><?xml version="1.0" encoding="utf-8"?>
<comments xmlns="http://schemas.openxmlformats.org/spreadsheetml/2006/main">
  <authors>
    <author>Ly Väljaots</author>
  </authors>
  <commentList>
    <comment ref="AA5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informatiivne, vormi täitmise seisuga, aitab kiiremini orienteeruda sarnaste teenistuskohtade puhul</t>
        </r>
      </text>
    </comment>
  </commentList>
</comments>
</file>

<file path=xl/comments3.xml><?xml version="1.0" encoding="utf-8"?>
<comments xmlns="http://schemas.openxmlformats.org/spreadsheetml/2006/main">
  <authors>
    <author>Ly Väljaots</author>
    <author>valjaots</author>
    <author>valler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eelarvega kinnitatud summa 01.01.2018 seisuga</t>
        </r>
      </text>
    </comment>
    <comment ref="C17" authorId="2" shapeId="0">
      <text>
        <r>
          <rPr>
            <sz val="9"/>
            <color indexed="81"/>
            <rFont val="Tahoma"/>
            <family val="2"/>
            <charset val="186"/>
          </rPr>
          <t>sisesta täpsustatud eelarvele vastav töötasu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5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6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7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9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ridade kaupa töö sisu ja summa</t>
        </r>
      </text>
    </comment>
    <comment ref="D30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ridade kaupa töö sisu ja summa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A32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LVK 20.02.14 määruse nr 4 alusel
</t>
        </r>
      </text>
    </comment>
    <comment ref="D33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liikmete arv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komisjonide arv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komisjonide liikmete arv</t>
        </r>
      </text>
    </comment>
    <comment ref="D36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tasu kuus x kuude arv
(kuni 11 kuud)</t>
        </r>
      </text>
    </comment>
    <comment ref="D37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tasu kuus x kuude arv
(kuni 11 kuud)</t>
        </r>
      </text>
    </comment>
    <comment ref="D38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tasu kuus x kuude arv
(kuni 11 kuud)</t>
        </r>
      </text>
    </comment>
    <comment ref="D39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tasu kuus x kuude arv
(kuni 11 kuud)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ainult summa kokku </t>
        </r>
      </text>
    </comment>
  </commentList>
</comments>
</file>

<file path=xl/comments4.xml><?xml version="1.0" encoding="utf-8"?>
<comments xmlns="http://schemas.openxmlformats.org/spreadsheetml/2006/main">
  <authors>
    <author>Ly Väljaots</author>
    <author>valjaots</author>
    <author>valler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10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13" authorId="2" shapeId="0">
      <text>
        <r>
          <rPr>
            <b/>
            <sz val="9"/>
            <color indexed="81"/>
            <rFont val="Tahoma"/>
            <family val="2"/>
            <charset val="186"/>
          </rPr>
          <t>valler:</t>
        </r>
        <r>
          <rPr>
            <sz val="9"/>
            <color indexed="81"/>
            <rFont val="Tahoma"/>
            <family val="2"/>
            <charset val="186"/>
          </rPr>
          <t xml:space="preserve">
Näidatakse täpsustatud eelarve summa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186"/>
          </rPr>
          <t>Ly Väljaots: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1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2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3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  <comment ref="D26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ridade kaupa töö sisu ja summa</t>
        </r>
      </text>
    </comment>
    <comment ref="D28" authorId="1" shapeId="0">
      <text>
        <r>
          <rPr>
            <b/>
            <sz val="9"/>
            <color indexed="81"/>
            <rFont val="Tahoma"/>
            <family val="2"/>
            <charset val="186"/>
          </rPr>
          <t>valjaots:</t>
        </r>
        <r>
          <rPr>
            <sz val="9"/>
            <color indexed="81"/>
            <rFont val="Tahoma"/>
            <family val="2"/>
            <charset val="186"/>
          </rPr>
          <t xml:space="preserve">
sisesta ridade kaupa töö sisu ja summa</t>
        </r>
      </text>
    </comment>
  </commentList>
</comments>
</file>

<file path=xl/sharedStrings.xml><?xml version="1.0" encoding="utf-8"?>
<sst xmlns="http://schemas.openxmlformats.org/spreadsheetml/2006/main" count="548" uniqueCount="271">
  <si>
    <t>(Ametiasutuse nimi)</t>
  </si>
  <si>
    <t>Koostas:</t>
  </si>
  <si>
    <t>Nimi</t>
  </si>
  <si>
    <t>Ametikoht</t>
  </si>
  <si>
    <t>Kuupäev</t>
  </si>
  <si>
    <t xml:space="preserve">TÖÖTASUGA KAASNEVAD MAKSUD </t>
  </si>
  <si>
    <t>TÖÖTASU JA MAKSUD TÖÖTASULT KOKKU</t>
  </si>
  <si>
    <t>Telefon</t>
  </si>
  <si>
    <t>Vormi täitmise juhised:</t>
  </si>
  <si>
    <t>TÖÖTASU kokku</t>
  </si>
  <si>
    <t>LISAKS:</t>
  </si>
  <si>
    <t>Töötervishoiu kulud kokku, sh:</t>
  </si>
  <si>
    <t>* töötervishoiu kulud kokku;</t>
  </si>
  <si>
    <t>Kui need andmed on sisestatud, arvutab valem välja:</t>
  </si>
  <si>
    <t>Lisainfoks:</t>
  </si>
  <si>
    <t>……………………………………………..</t>
  </si>
  <si>
    <t>Lisatasud</t>
  </si>
  <si>
    <t>(Asutuse nimi)</t>
  </si>
  <si>
    <t>Asutus kokku</t>
  </si>
  <si>
    <t>Kulude jaotus toodete ja eelarvepositsioonide lõikes</t>
  </si>
  <si>
    <t xml:space="preserve">1. </t>
  </si>
  <si>
    <t>2.</t>
  </si>
  <si>
    <t>…</t>
  </si>
  <si>
    <t>KOKKU</t>
  </si>
  <si>
    <t>Ametiasutus kokku</t>
  </si>
  <si>
    <t>Muudatuse põhjendus</t>
  </si>
  <si>
    <t>* teenistuskohtade arv;</t>
  </si>
  <si>
    <t>Töötasud võlaõiguslike lepingute alusel:</t>
  </si>
  <si>
    <t>* töötasud võlaõiguslike lepingute alusel;</t>
  </si>
  <si>
    <t>Struktuuriüksus, teenistuskoha nimetus</t>
  </si>
  <si>
    <t>A/T</t>
  </si>
  <si>
    <t>Arv/
koormus</t>
  </si>
  <si>
    <t>Põhipalga miinimum-
määr</t>
  </si>
  <si>
    <t>Põhipalga maksimum-
määr</t>
  </si>
  <si>
    <t>Planeeritud põhipalk</t>
  </si>
  <si>
    <t>Määratud põhipalk</t>
  </si>
  <si>
    <t>Ametikoha alus
ATS-ist</t>
  </si>
  <si>
    <t>Planeeritav põhipalk</t>
  </si>
  <si>
    <t>Ametiasutuse juhi planeeritud aasta põhipalk</t>
  </si>
  <si>
    <t>Töötasud võlaõiguslike lepingute alusel kokku</t>
  </si>
  <si>
    <t>Vaktsineerimine 15 € töötaja kohta</t>
  </si>
  <si>
    <t>Määratav põhipalk</t>
  </si>
  <si>
    <t>Vaktsineerimine</t>
  </si>
  <si>
    <t>Massaaž jms</t>
  </si>
  <si>
    <t>Arstliku läbivaatuse kulud - tervisekontroll</t>
  </si>
  <si>
    <r>
      <t xml:space="preserve">Töötuskindlustusmakse </t>
    </r>
    <r>
      <rPr>
        <sz val="10"/>
        <rFont val="Arial"/>
        <family val="2"/>
        <charset val="186"/>
      </rPr>
      <t>(0,8%)</t>
    </r>
  </si>
  <si>
    <t>Reserv</t>
  </si>
  <si>
    <t>Koha tähtaeg</t>
  </si>
  <si>
    <t>Teenistuskoha grupp</t>
  </si>
  <si>
    <t>Teenistuskoha alagrupp</t>
  </si>
  <si>
    <t>Tööpere</t>
  </si>
  <si>
    <t>Tööpere tase</t>
  </si>
  <si>
    <t>Tööpere tase +/-</t>
  </si>
  <si>
    <t>Teenistuja nimi</t>
  </si>
  <si>
    <t>Ametiasutus lähtub vormi täitmisel linnavalitsuse korraldusega kinnitatud teenistuskohtade koosseisust ja põhipalga vahemikest.</t>
  </si>
  <si>
    <t>Veerg 2 - teenistuskoha koormus vastavalt linnavalitsuse korraldusele</t>
  </si>
  <si>
    <t>Veerg 3 - ametikoht - A või töökoht - T</t>
  </si>
  <si>
    <t>Veerg 4 - ametikoha alus ATS-ist</t>
  </si>
  <si>
    <t>Veerg 5 - teenistuskohale kinnitatud põhipalga miinimummäär</t>
  </si>
  <si>
    <t>Veerg 6 - teenistuskohale kinnitatud põhipalga maksimummäär</t>
  </si>
  <si>
    <t>Veerg 7 - teenistuskohale planeeritud põhipalk</t>
  </si>
  <si>
    <t>Veerg 10 - tähtajalise teenistuskoha puhul kuupäev või sündmus, millal või millega seoses teenistuskoha teenistusülesanded lõpevad</t>
  </si>
  <si>
    <t>Veerg 11 - struktuuriüksuse ja teenistuskoha täpne nimetus. Kuna erinevad võivad olla teenistuskohtade jaotus ameti- või töökohaks, tähtajalisus, koormus, planeeritud ja määratud palk, näidatakse iga teenistuskoht eraldi real.</t>
  </si>
  <si>
    <t>Veerg 12 - teenistuskoha koormus</t>
  </si>
  <si>
    <t>Veerg 13 - ametikoht - A või töökoht - T</t>
  </si>
  <si>
    <t>Veerg 14 - ametikoha alus ATS-ist</t>
  </si>
  <si>
    <t>Veerg 15 - teenistuskoha grupp</t>
  </si>
  <si>
    <t>Veerg 16 - teenistuskoha alagrupp</t>
  </si>
  <si>
    <t>Veerg 17 - teenistuskohale planeeritav põhipalga miinimummäär</t>
  </si>
  <si>
    <t>Veerg 18 - teenistuskohale planeeritav põhipalga maksimummäär</t>
  </si>
  <si>
    <t>Veerg 19 - teenistuskohale planeeritav põhipalk</t>
  </si>
  <si>
    <t>Veerg 22 - tähtajalise teenistuskoha puhul kuupäev või sündmus, millal või millega seoses teenistuskoha teenistusülesanded lõpevad</t>
  </si>
  <si>
    <t>Veerg 24 - tööpere</t>
  </si>
  <si>
    <t>Veerg 25 - tööpere tase</t>
  </si>
  <si>
    <t>Veerg 27- teenistuja nimi (vajalik tööpere taseme täpsustamiseks sarnase nimetusega teenistuskohtadel). Vaba koha puhul märkida "vaba koht".</t>
  </si>
  <si>
    <t>Teenistuskohtade arv</t>
  </si>
  <si>
    <t>Tervisehüvitis (50% planeeritud kuu põhipalkade summast)</t>
  </si>
  <si>
    <t>Suuremate tööde loetelu</t>
  </si>
  <si>
    <t>VÕS lepingutasud kokku</t>
  </si>
  <si>
    <t>* planeeritud põhipalk kuus;</t>
  </si>
  <si>
    <t>* planeeritud põhipalga aastas arvestab tabel (valem);</t>
  </si>
  <si>
    <t>* veerg B - eelarvega kinnitatud töötasu kokku, veerg C - täpsustatud eelarvele vastav töötasu kokku;</t>
  </si>
  <si>
    <t>* töötasu kokku ja maksud töötasult arvestab tabel (valem);</t>
  </si>
  <si>
    <t>* koolituskulu koos käibemaksuga;</t>
  </si>
  <si>
    <t>* halduskogu liikmete tasud kokku.</t>
  </si>
  <si>
    <t>* planeeritud põhipalga aastas (so kuupalga 12 kuu korrutis, sh puhkusetasu);</t>
  </si>
  <si>
    <r>
      <t>Personalikoolitus kokku</t>
    </r>
    <r>
      <rPr>
        <sz val="10"/>
        <rFont val="Arial"/>
        <family val="2"/>
        <charset val="186"/>
      </rPr>
      <t xml:space="preserve"> (koos käibemaksuga), sh. koolitusteenuse ostmine, toitlustamine koolitusel, koolituslähetused.</t>
    </r>
  </si>
  <si>
    <r>
      <t xml:space="preserve">Töötervishoiu kulud kokku </t>
    </r>
    <r>
      <rPr>
        <sz val="10"/>
        <rFont val="Arial"/>
        <family val="2"/>
        <charset val="186"/>
      </rPr>
      <t>- sisesta arstliku läbivaatuse kulud, vaktsineerimine, prillide hüvitamine jne., kokku võtab valem.</t>
    </r>
  </si>
  <si>
    <r>
      <t>Tasud võlaõiguslike lepingute alusel</t>
    </r>
    <r>
      <rPr>
        <sz val="10"/>
        <rFont val="Arial"/>
        <family val="2"/>
        <charset val="186"/>
      </rPr>
      <t xml:space="preserve"> - sisesta olulisemate/suuremate tööde loetelu ja summa. Valem võtab kõik tööd kokku, summa kandub kokkuvõttesse.</t>
    </r>
  </si>
  <si>
    <t>NÄIDE:</t>
  </si>
  <si>
    <t>Ameti juhataja</t>
  </si>
  <si>
    <t>A</t>
  </si>
  <si>
    <t>§ 7 lg 3 p 1</t>
  </si>
  <si>
    <t>Linna juhid</t>
  </si>
  <si>
    <t>AT - Üldjuhtimine</t>
  </si>
  <si>
    <t>Mari Kadak</t>
  </si>
  <si>
    <t>Kantselei</t>
  </si>
  <si>
    <t>Osakonna juhataja</t>
  </si>
  <si>
    <t>§ 7 lg 3 p 8</t>
  </si>
  <si>
    <t>Struktuuriüksuste juhid</t>
  </si>
  <si>
    <t>Keskastme juhid</t>
  </si>
  <si>
    <t>palga muudatus</t>
  </si>
  <si>
    <t>-</t>
  </si>
  <si>
    <t>Mart Kukk</t>
  </si>
  <si>
    <t>Juhi abi</t>
  </si>
  <si>
    <t>T</t>
  </si>
  <si>
    <t>Muud teenistujad</t>
  </si>
  <si>
    <t>Spetsialistid</t>
  </si>
  <si>
    <t>AT - Sekretäritööd</t>
  </si>
  <si>
    <t>Siiri Sukk</t>
  </si>
  <si>
    <t>Peaspetsialist</t>
  </si>
  <si>
    <t>Keskastme spetsialistid</t>
  </si>
  <si>
    <t>AT - Nõustav ja kontrolliv järelevalve</t>
  </si>
  <si>
    <t>Anu Lill</t>
  </si>
  <si>
    <t>Pearegistripidaja</t>
  </si>
  <si>
    <t>§ 7 lg 3 p 9</t>
  </si>
  <si>
    <t>koht kustutatakse koosseisust, kaasneb ametniku kondamine</t>
  </si>
  <si>
    <t>AT - Registripidamine</t>
  </si>
  <si>
    <t>Mari Murakas</t>
  </si>
  <si>
    <t>Vanemspetsialist</t>
  </si>
  <si>
    <t>§ 7 lg 3 p-d 8 ja 9</t>
  </si>
  <si>
    <t>AT - Riigivara haldamine ja sisseost</t>
  </si>
  <si>
    <t>Kalev Karu</t>
  </si>
  <si>
    <t>Infospetsialist</t>
  </si>
  <si>
    <t>vaba koht, koormuse ja palga muudatus</t>
  </si>
  <si>
    <t>AT - Isikute teenindamine</t>
  </si>
  <si>
    <t>+</t>
  </si>
  <si>
    <t>vaba koht</t>
  </si>
  <si>
    <t>Spetsialist</t>
  </si>
  <si>
    <t>vaba koht muutus tähtajatuks kohaks</t>
  </si>
  <si>
    <t>AT - Info ja dokumendihaldus</t>
  </si>
  <si>
    <t>Veerg 9 - planeeritud ja määratud põhipalga vahe (reserv)</t>
  </si>
  <si>
    <t>Veerg 21 - planeeritava ja määratava põhipalga vahe (reserv)</t>
  </si>
  <si>
    <t>Veerg 26 - tööpere tase +/ -</t>
  </si>
  <si>
    <t>TÖÖTASU:</t>
  </si>
  <si>
    <t>Planeeritud põhipalk aastas</t>
  </si>
  <si>
    <t>Ametiasutuse juhi planeeritud tulemuspalk (20% planeeritud põhipalgast)</t>
  </si>
  <si>
    <t>Teenistujate motiveerimine  ja erakorralised sündmused (5% planeeritud aasta põhipalkade (v.a ametiasutuse juhi palk) summast</t>
  </si>
  <si>
    <t>Kauaaegsete preemia</t>
  </si>
  <si>
    <t>Arstliku läbivaatuse kulud - tervisekontroll 45 € töötaja kohta</t>
  </si>
  <si>
    <t>* ametiasutuse juhi planeeritud aasta põhipalk;</t>
  </si>
  <si>
    <t>* ametiasutuse juhi planeeritud tulemuspalk (20% planeeritud põhipalgast, KÜ 50099311)</t>
  </si>
  <si>
    <t>Sisesta kauaaegsete preemiasumma (KÜ 50099309).</t>
  </si>
  <si>
    <t>VORM 8 a</t>
  </si>
  <si>
    <t>VORM 8 a näidis</t>
  </si>
  <si>
    <t>VORM 8 b</t>
  </si>
  <si>
    <t>VORM 8 c</t>
  </si>
  <si>
    <t>VORM 8 d</t>
  </si>
  <si>
    <t>*Välisprojektidest tasustatava teenistuskoha kohta täidetakse eraldi vorm 8a.</t>
  </si>
  <si>
    <t>* Asutused, kus töötasu on arvestatud toodete kaupa, täidetakse vorm 8b ka eraldi toodete kaupa. Tabeli päisesse märgitakse ka fondi kood.</t>
  </si>
  <si>
    <r>
      <t xml:space="preserve">Veerg 1 - struktuuriüksuse ja teenistuskoha täpne nimetus. Kuna erinevad võivad olla teenistuskohtade jaotus ameti- või töökohaks, tähtajalisus, koormus, planeeritud ja määratud palk, näidatakse </t>
    </r>
    <r>
      <rPr>
        <b/>
        <sz val="10"/>
        <rFont val="Arial"/>
        <family val="2"/>
        <charset val="186"/>
      </rPr>
      <t>iga teenistuskoht eraldi real</t>
    </r>
    <r>
      <rPr>
        <sz val="10"/>
        <rFont val="Arial"/>
        <family val="2"/>
        <charset val="186"/>
      </rPr>
      <t>.</t>
    </r>
  </si>
  <si>
    <r>
      <t xml:space="preserve">Sotsiaalmaks </t>
    </r>
    <r>
      <rPr>
        <sz val="10"/>
        <rFont val="Arial"/>
        <family val="2"/>
        <charset val="186"/>
      </rPr>
      <t>(33%)</t>
    </r>
  </si>
  <si>
    <r>
      <t>Kui andmed on sisestatud, on töötasu kokku olemas.</t>
    </r>
    <r>
      <rPr>
        <sz val="10"/>
        <rFont val="Arial"/>
        <family val="2"/>
        <charset val="186"/>
      </rPr>
      <t xml:space="preserve"> Arvutatud on ka sotsiaalmaks (33%) ja töötuskindlustusmakse (0,8%).</t>
    </r>
  </si>
  <si>
    <t>* teenistujate (v.a asutuse juht) motiveerimiseks ja erakorralisteks sündmusteks 5 % planeeritud aasta põhipalkade summast - seadusest tulenevate lisatasude, sotsiaalsed garantiide (sünd, surm) maksmiseks, tulemustasudeks;</t>
  </si>
  <si>
    <t>Veerg 8 - teenistujale määratud põhipalk. Vaba koha määratud põhipalk võrdub planeeritud põhipalk.</t>
  </si>
  <si>
    <t>Veerg 20 - teenistujale määratav põhipalk. Vaba koha määratud põhipalk võrdub planeeritud põhipalk.</t>
  </si>
  <si>
    <t>palga ja tööpere taseme muudatus</t>
  </si>
  <si>
    <t>koha nimetuse, ATS aluse ja palga muudatus</t>
  </si>
  <si>
    <t>Jätka tabeli täitmist 2019. aasta eelarvega - veerg D.</t>
  </si>
  <si>
    <r>
      <t xml:space="preserve">Teenistuskohtade arv </t>
    </r>
    <r>
      <rPr>
        <sz val="10"/>
        <rFont val="Arial"/>
        <family val="2"/>
        <charset val="186"/>
      </rPr>
      <t>(koosseisunimestiku vormi 8a põhjal, projekt alates 01.01.2019).</t>
    </r>
  </si>
  <si>
    <r>
      <t xml:space="preserve">Planeeritav põhipalk kuus </t>
    </r>
    <r>
      <rPr>
        <sz val="10"/>
        <color indexed="12"/>
        <rFont val="Arial"/>
        <family val="2"/>
        <charset val="186"/>
      </rPr>
      <t>(</t>
    </r>
    <r>
      <rPr>
        <sz val="10"/>
        <rFont val="Arial"/>
        <family val="2"/>
        <charset val="186"/>
      </rPr>
      <t>koosseisunimestiku vormi 8a põhjal, projekt alates 01.01.2019).</t>
    </r>
  </si>
  <si>
    <r>
      <t>* tervisehüvitise 50% 01.01.2019</t>
    </r>
    <r>
      <rPr>
        <sz val="10"/>
        <color rgb="FFFF000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planeeritavast kuu põhipalkade summast;</t>
    </r>
  </si>
  <si>
    <r>
      <t xml:space="preserve">* Kui on välisprojektidest tasustatavaid teenistuskohti, tuleb nende osas täita </t>
    </r>
    <r>
      <rPr>
        <b/>
        <sz val="10"/>
        <rFont val="Arial"/>
        <family val="2"/>
        <charset val="186"/>
      </rPr>
      <t xml:space="preserve">eraldi </t>
    </r>
    <r>
      <rPr>
        <sz val="10"/>
        <rFont val="Arial"/>
        <family val="2"/>
        <charset val="186"/>
      </rPr>
      <t>vorm 8b.</t>
    </r>
  </si>
  <si>
    <t>Linnaosakogu liikmete tasud:</t>
  </si>
  <si>
    <t>Linnaosakogu liikmete arv</t>
  </si>
  <si>
    <t>Linnaosakogu komisjonide arv</t>
  </si>
  <si>
    <t>Linnaosakogu komisjonide liikmete arv</t>
  </si>
  <si>
    <t>Linnaosakogu liikmete tasud kokku</t>
  </si>
  <si>
    <t>Linnaosakogu esimehe tasu 250 € kuus</t>
  </si>
  <si>
    <t>Linnaosakogu komisjoni esimehe tasu 125 € kuus</t>
  </si>
  <si>
    <t>Linnaosakogu alatise komisjoni liikme tasu komisjoni koosolekust osavõtu eest 15 €</t>
  </si>
  <si>
    <t>Linnaosakogu liikme tasu koosolekust osavõtu eest 25 €</t>
  </si>
  <si>
    <r>
      <t>Linnaosakogu liikmete tasu</t>
    </r>
    <r>
      <rPr>
        <b/>
        <sz val="1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(Linnavolikogu 20.02.14 määruse nr 4 alusel) - täidavad ainult linnaosade valitsused, teised asutused kustutavad selle osa tabelist. Arvud sisestatakse tabelisse, valem võtab tasud kokku, summa kandub kokkuvõttesse.</t>
    </r>
  </si>
  <si>
    <t>Linnaosakogu liikmete tasu</t>
  </si>
  <si>
    <t>Ametiasutuse teenistuskohtade koosseis 2020. aastal</t>
  </si>
  <si>
    <t>Koosseis 01.09.2019 seisuga</t>
  </si>
  <si>
    <t>Planeeritav koosseis alates 01.01.2020</t>
  </si>
  <si>
    <t>Veergudes 1-10 näidatakse koosseis 1. septembri 2019 seisuga:</t>
  </si>
  <si>
    <r>
      <t>Veergudes 11-27 näidatakse 2020</t>
    </r>
    <r>
      <rPr>
        <u/>
        <sz val="10"/>
        <color rgb="FFFF0000"/>
        <rFont val="Arial"/>
        <family val="2"/>
        <charset val="186"/>
      </rPr>
      <t>.</t>
    </r>
    <r>
      <rPr>
        <u/>
        <sz val="10"/>
        <rFont val="Arial"/>
        <family val="2"/>
        <charset val="186"/>
      </rPr>
      <t xml:space="preserve"> aastaks planeeritav koosseis:</t>
    </r>
  </si>
  <si>
    <t>Veergudes 11-27 näidatakse 2020. aastaks planeeritav koosseis:</t>
  </si>
  <si>
    <t>Veerg 23 - põhjendatakse planeeritavaid muudatusi. Näiteks: teenistuskoha kustutamine, uus teenistuskoht,  teenistuskoha nimetuse muudatus, palgavahemiku muudatus, planeeritud või määratud palga muudatus jne.  Näidatakse finantseerimise allikas, kui see ei ole linnaeelarve - nt riigieelarveline koht. Kui muudatuse kuupäev ei ole 01.01.2020, tuleb näidata muudatuse kuupäev.</t>
  </si>
  <si>
    <t>Linna juhid IV</t>
  </si>
  <si>
    <t>Koosseisu projekt alates 01.01.2020</t>
  </si>
  <si>
    <t>Ametiasutuse töötasu, koolituskulu ja töötervishoiukulu planeerimine 2020. aasta eelarves</t>
  </si>
  <si>
    <t>Seisuga 01.01.19</t>
  </si>
  <si>
    <t>Seisuga 01.09.19</t>
  </si>
  <si>
    <t>Projekt al 01.01.2020</t>
  </si>
  <si>
    <t>Sisesta esmalt veergu B arvud 01.01.2019 seisuga ja veergu C arvud 01.09.2019 seisuga:</t>
  </si>
  <si>
    <t>Hallatava asutuse koosseisunimestik 2020. aastal</t>
  </si>
  <si>
    <t>Hallatava asutuse töötasu, koolituskulu ja töötervishoiukulu planeerimine 2020. aasta eelarves</t>
  </si>
  <si>
    <t>Veerg 5 - planeeritud ja määratud põhipalga vahe (reserv)</t>
  </si>
  <si>
    <t>Veerg 11 - planeeritava ja määratava põhipalga vahe (reserv)</t>
  </si>
  <si>
    <t>Veerg 14 - tööpere</t>
  </si>
  <si>
    <t>Veerg 15 - tööpere tase</t>
  </si>
  <si>
    <t>Veerg 16 - tööpere tase +/ -</t>
  </si>
  <si>
    <t>Veergudes 1-6 näidatakse koosseis 1. septembri 2019 seisuga:</t>
  </si>
  <si>
    <t>Veergudes 7-17 näidatakse 2020. aastaks planeeritav koosseis:</t>
  </si>
  <si>
    <t>Planeeritud põhipalk aastas (sh puhkusetasu)</t>
  </si>
  <si>
    <t>direktor</t>
  </si>
  <si>
    <t>personalijuht</t>
  </si>
  <si>
    <t>Administratsioon</t>
  </si>
  <si>
    <t>finantsist</t>
  </si>
  <si>
    <t>trupijuht</t>
  </si>
  <si>
    <t>Kunstilis- loominguline osakond</t>
  </si>
  <si>
    <t>peanäitejuht</t>
  </si>
  <si>
    <t>peakunstnik</t>
  </si>
  <si>
    <t>lavastaja</t>
  </si>
  <si>
    <t>dramaturg</t>
  </si>
  <si>
    <t>kirjandustoimetaja</t>
  </si>
  <si>
    <t>muusikaala juhataja</t>
  </si>
  <si>
    <t>kunstnik</t>
  </si>
  <si>
    <t>Peeter Paan</t>
  </si>
  <si>
    <t>Kai Pärn</t>
  </si>
  <si>
    <t>Riho Sai</t>
  </si>
  <si>
    <t>Neeme Mägi</t>
  </si>
  <si>
    <t>tähtaja lõppemine</t>
  </si>
  <si>
    <t>büroojuht</t>
  </si>
  <si>
    <t>pealavastaja</t>
  </si>
  <si>
    <t>AT - Kunstilised tööd</t>
  </si>
  <si>
    <t xml:space="preserve"> +</t>
  </si>
  <si>
    <t>koha nimetuse,  palga ja tööpere taseme muudatus</t>
  </si>
  <si>
    <t>AT - Etenduskunst</t>
  </si>
  <si>
    <t>3B</t>
  </si>
  <si>
    <t>AT - Finantsanalüüs, -planeerimine ja -juhtimine</t>
  </si>
  <si>
    <t>AT - Personalijuhtimine</t>
  </si>
  <si>
    <t>AT - Asjaajamine ja dokumendihaldus</t>
  </si>
  <si>
    <t>koristaja</t>
  </si>
  <si>
    <t>uus koht alates 01.03.2020</t>
  </si>
  <si>
    <t>uus koht</t>
  </si>
  <si>
    <t>Struktuuriüksus, töökoha nimetus</t>
  </si>
  <si>
    <r>
      <t xml:space="preserve">Veerg 1 - struktuuriüksuse ja töökoha täpne nimetus.  </t>
    </r>
    <r>
      <rPr>
        <b/>
        <sz val="10"/>
        <rFont val="Arial"/>
        <family val="2"/>
        <charset val="186"/>
      </rPr>
      <t>Iga töökoht näidatakse eraldi real.</t>
    </r>
  </si>
  <si>
    <t>Veerg 2 - töökoha planeeritud koormus (kinnitatud koosseis)</t>
  </si>
  <si>
    <t>Veerg 3 - töökohale planeeritud põhipalk (endine kinnitatud palgamäär)</t>
  </si>
  <si>
    <t>Veerg 4 - töötajale määratud põhipalk (endine täidetud palgamäär). Vaba koha määratud põhipalk võrdub planeeritud põhipalk.</t>
  </si>
  <si>
    <t>Veerg 6 - tähtajalise töökoha puhul kuupäev või sündmus, millal või millega seoses töökoha ülesanded lõpevad</t>
  </si>
  <si>
    <t>Veerg 7 - struktuuriüksuse ja töökoha täpne nimetus. Kuna erinevad võivad olla tööohtade tähtajalisus, koormus, planeeritud ja määratud palk, näidatakse iga töökoht eraldi real.</t>
  </si>
  <si>
    <t>Töötaja nimi (informatiivne, ajas muutuv)</t>
  </si>
  <si>
    <t>Veerg 9 - töökohale planeeritav põhipalk (endine planeeritav palgamäär)</t>
  </si>
  <si>
    <t>Veerg 8 - töökoha planeeritud koormus (endine koosseis)</t>
  </si>
  <si>
    <t>Veerg 10 - töötajale määratav põhipalk. Vaba koha määratud põhipalk võrdub planeeritud põhipalk.</t>
  </si>
  <si>
    <t>Veerg 12 - tähtajalise töökoha puhul kuupäev või sündmus, millal või millega seoses töökoha ülesanded lõpevad</t>
  </si>
  <si>
    <t>Veerg 13 - põhjendatakse planeeritavaid muudatusi. Näiteks: töökoha kustutamine, uus töökoht,  koha nimetuse muudatus, planeeritud või määratud palga muudatus jne.  Näidatakse finantseerimise allikas, kui see ei ole linnaeelarve - nt riigieelarveline koht. Kui muudatuse kuupäev ei ole 01.01.2020, tuleb näidata muudatuse kuupäev.</t>
  </si>
  <si>
    <t>Veerg 17 - töötaja nimi (vajalik tööpere taseme täpsustamiseks sarnase nimetusega töökohtadel). Vaba koha puhul märkida "vaba koht".</t>
  </si>
  <si>
    <t>koht kustutatakse koosseisust, kaasneb töötaja koondamine</t>
  </si>
  <si>
    <t>Mari Kask</t>
  </si>
  <si>
    <t>Mari Suvi</t>
  </si>
  <si>
    <t>Kalle Aru</t>
  </si>
  <si>
    <t>Pille Mänd</t>
  </si>
  <si>
    <t>Kai Kotkas</t>
  </si>
  <si>
    <t>Toomas Kukk</t>
  </si>
  <si>
    <t>Markus Saar</t>
  </si>
  <si>
    <t>koormuse, palga ja tööpere taseme muudatus</t>
  </si>
  <si>
    <t>Mati Palm</t>
  </si>
  <si>
    <t>Jaotamata reserv</t>
  </si>
  <si>
    <r>
      <t>Planeeritud põhipalk kuus</t>
    </r>
    <r>
      <rPr>
        <sz val="10"/>
        <rFont val="Arial"/>
        <family val="2"/>
        <charset val="186"/>
      </rPr>
      <t xml:space="preserve"> (s.h jaotamata reserv)</t>
    </r>
  </si>
  <si>
    <t>Töökohtade arv</t>
  </si>
  <si>
    <t>* töökohtade arv;</t>
  </si>
  <si>
    <t>Jätka tabeli täitmist 2020. aasta eelarvega - veerg D.</t>
  </si>
  <si>
    <r>
      <t xml:space="preserve">Töökohtade arv </t>
    </r>
    <r>
      <rPr>
        <sz val="10"/>
        <rFont val="Arial"/>
        <family val="2"/>
        <charset val="186"/>
      </rPr>
      <t>(koosseisunimestiku vormi 8c põhjal, projekt alates 01.01.2020).</t>
    </r>
  </si>
  <si>
    <r>
      <t xml:space="preserve">Planeeritav põhipalk kuus </t>
    </r>
    <r>
      <rPr>
        <sz val="10"/>
        <color indexed="12"/>
        <rFont val="Arial"/>
        <family val="2"/>
        <charset val="186"/>
      </rPr>
      <t>(</t>
    </r>
    <r>
      <rPr>
        <sz val="10"/>
        <rFont val="Arial"/>
        <family val="2"/>
        <charset val="186"/>
      </rPr>
      <t>koosseisunimestiku vormi 8c põhjal, projekt alates 01.01.2020).</t>
    </r>
  </si>
  <si>
    <t>* Asutused, kus töötasu on arvestatud toodete kaupa, täidetakse vorm 8d ka eraldi toodete kaupa. Tabeli päisesse märgitakse ka fondi kood.</t>
  </si>
  <si>
    <r>
      <t xml:space="preserve">* Kui on välisprojektidest tasustatavaid töökohti, tuleb nende osas täita </t>
    </r>
    <r>
      <rPr>
        <b/>
        <sz val="10"/>
        <rFont val="Arial"/>
        <family val="2"/>
        <charset val="186"/>
      </rPr>
      <t xml:space="preserve">eraldi </t>
    </r>
    <r>
      <rPr>
        <sz val="10"/>
        <rFont val="Arial"/>
        <family val="2"/>
        <charset val="186"/>
      </rPr>
      <t>vorm 8d.</t>
    </r>
  </si>
  <si>
    <r>
      <t>Koolituskulud 20% planeeritud kuu põhipalkade summast</t>
    </r>
    <r>
      <rPr>
        <sz val="10"/>
        <rFont val="Arial"/>
        <family val="2"/>
      </rPr>
      <t xml:space="preserve"> (koos km-ga)</t>
    </r>
  </si>
  <si>
    <t>Töötajate premeerimiseks kuni 5% aasta põhipalkade summast</t>
  </si>
  <si>
    <t>* premeerimiseks planeeritud aasta põhipalkade summast kuni 5%;</t>
  </si>
  <si>
    <t>Veerg 17 - töötaja nimi (vajalik tööpere taseme täpsustamiseks sarnase nimetusega töökohtadel). Vaba koha puhul märkida "vaba koht". Töökohtade liitmisel nimesid ei näidata.</t>
  </si>
  <si>
    <r>
      <t xml:space="preserve">Veerg 1 - struktuuriüksuse ja töökoha täpne nimetus. </t>
    </r>
    <r>
      <rPr>
        <b/>
        <sz val="10"/>
        <rFont val="Arial"/>
        <family val="2"/>
        <charset val="186"/>
      </rPr>
      <t>Üldjuhul näidatakse kõik töökohad eraldi real. Kui mitme töökoha andmed (tööpere, tase, palk) on täpselt samad, võib töökohad liita ja näidata ühel real.</t>
    </r>
  </si>
  <si>
    <t>Prillide hüvitis 150 € iga neljanda vähemalt pool oma tööaega kuvariga töötava teenistuja kohta aastas</t>
  </si>
  <si>
    <t>Prillide hüvitis 150 € iga neljanda vähemalt pool oma tööaega kuvariga töötava töötaja kohta aastas</t>
  </si>
  <si>
    <r>
      <t>Koolituskulud kuni 15% kuu põhipalgast kokku</t>
    </r>
    <r>
      <rPr>
        <sz val="10"/>
        <rFont val="Arial"/>
        <family val="2"/>
      </rPr>
      <t xml:space="preserve"> (koos km-ga)</t>
    </r>
  </si>
  <si>
    <t>VORM 8 c (uus) näidis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</si>
</sst>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r_-;\-* #,##0.00\ _k_r_-;_-* &quot;-&quot;??\ _k_r_-;_-@_-"/>
    <numFmt numFmtId="166" formatCode="_(* #,##0.00_);_(* \(#,##0.00\);_(* &quot;-&quot;??_);_(@_)"/>
    <numFmt numFmtId="167" formatCode="_(* #,##0_);_(* \(#,##0\);_(* &quot;-&quot;??_);_(@_)"/>
    <numFmt numFmtId="168" formatCode="dd\.mm\.yy;@"/>
    <numFmt numFmtId="169" formatCode="#,##0.00&quot; kr&quot;;[Red]&quot;-&quot;#,##0.00&quot; kr&quot;"/>
  </numFmts>
  <fonts count="4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name val="MS Sans Serif"/>
      <family val="2"/>
      <charset val="186"/>
    </font>
    <font>
      <b/>
      <sz val="10"/>
      <name val="MS Sans Serif"/>
      <family val="2"/>
      <charset val="186"/>
    </font>
    <font>
      <i/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u/>
      <sz val="10"/>
      <name val="Arial"/>
      <family val="2"/>
      <charset val="186"/>
    </font>
    <font>
      <i/>
      <u/>
      <sz val="10"/>
      <name val="Arial"/>
      <family val="2"/>
      <charset val="186"/>
    </font>
    <font>
      <b/>
      <u/>
      <sz val="10"/>
      <color indexed="12"/>
      <name val="Arial"/>
      <family val="2"/>
      <charset val="186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8"/>
      <name val="Arial"/>
      <family val="2"/>
      <charset val="186"/>
    </font>
    <font>
      <i/>
      <u/>
      <sz val="8"/>
      <name val="Arial"/>
      <family val="2"/>
      <charset val="186"/>
    </font>
    <font>
      <sz val="8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8"/>
      <color theme="8" tint="-0.499984740745262"/>
      <name val="Arial"/>
      <family val="2"/>
      <charset val="186"/>
    </font>
    <font>
      <i/>
      <u/>
      <sz val="8"/>
      <color theme="8" tint="-0.499984740745262"/>
      <name val="Arial"/>
      <family val="2"/>
      <charset val="186"/>
    </font>
    <font>
      <sz val="8"/>
      <color theme="8" tint="-0.499984740745262"/>
      <name val="Arial"/>
      <family val="2"/>
      <charset val="186"/>
    </font>
    <font>
      <u/>
      <sz val="10"/>
      <color rgb="FFFF0000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6" fillId="2" borderId="0" applyNumberFormat="0" applyBorder="0" applyAlignment="0" applyProtection="0"/>
    <xf numFmtId="0" fontId="6" fillId="0" borderId="0"/>
    <xf numFmtId="0" fontId="25" fillId="0" borderId="0"/>
    <xf numFmtId="0" fontId="11" fillId="0" borderId="0"/>
    <xf numFmtId="0" fontId="4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/>
    <xf numFmtId="0" fontId="2" fillId="0" borderId="0"/>
    <xf numFmtId="0" fontId="33" fillId="10" borderId="0" applyNumberFormat="0" applyBorder="0" applyAlignment="0" applyProtection="0"/>
    <xf numFmtId="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40" fillId="0" borderId="0" applyFont="0" applyFill="0" applyBorder="0" applyAlignment="0" applyProtection="0"/>
  </cellStyleXfs>
  <cellXfs count="309">
    <xf numFmtId="0" fontId="0" fillId="0" borderId="0" xfId="0"/>
    <xf numFmtId="0" fontId="18" fillId="0" borderId="0" xfId="0" applyFont="1" applyFill="1" applyAlignment="1">
      <alignment horizontal="left"/>
    </xf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Fill="1" applyAlignment="1">
      <alignment horizontal="left"/>
    </xf>
    <xf numFmtId="167" fontId="2" fillId="0" borderId="0" xfId="2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67" fontId="2" fillId="0" borderId="0" xfId="2" applyNumberFormat="1" applyFont="1" applyAlignment="1" applyProtection="1">
      <alignment horizontal="center"/>
      <protection locked="0"/>
    </xf>
    <xf numFmtId="167" fontId="21" fillId="0" borderId="0" xfId="2" applyNumberFormat="1" applyFont="1" applyAlignment="1" applyProtection="1">
      <alignment horizontal="center"/>
      <protection locked="0"/>
    </xf>
    <xf numFmtId="167" fontId="8" fillId="0" borderId="0" xfId="2" applyNumberFormat="1" applyFont="1" applyFill="1" applyBorder="1" applyAlignment="1" applyProtection="1">
      <alignment horizontal="right"/>
      <protection locked="0"/>
    </xf>
    <xf numFmtId="0" fontId="19" fillId="0" borderId="0" xfId="0" applyFont="1" applyBorder="1" applyProtection="1">
      <protection locked="0"/>
    </xf>
    <xf numFmtId="167" fontId="22" fillId="0" borderId="0" xfId="2" applyNumberFormat="1" applyFont="1" applyFill="1" applyAlignment="1" applyProtection="1">
      <alignment horizontal="center" wrapText="1"/>
      <protection locked="0"/>
    </xf>
    <xf numFmtId="167" fontId="22" fillId="0" borderId="0" xfId="2" applyNumberFormat="1" applyFont="1" applyFill="1" applyAlignment="1" applyProtection="1">
      <alignment horizontal="right" wrapText="1"/>
      <protection locked="0"/>
    </xf>
    <xf numFmtId="0" fontId="13" fillId="0" borderId="0" xfId="0" applyFont="1" applyBorder="1" applyProtection="1">
      <protection locked="0"/>
    </xf>
    <xf numFmtId="14" fontId="13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Fill="1" applyProtection="1">
      <protection locked="0"/>
    </xf>
    <xf numFmtId="167" fontId="15" fillId="0" borderId="0" xfId="2" applyNumberFormat="1" applyFont="1" applyFill="1" applyAlignment="1" applyProtection="1">
      <alignment horizontal="center" wrapText="1"/>
      <protection locked="0"/>
    </xf>
    <xf numFmtId="167" fontId="15" fillId="0" borderId="0" xfId="2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Protection="1">
      <protection locked="0"/>
    </xf>
    <xf numFmtId="0" fontId="12" fillId="0" borderId="0" xfId="8" applyFont="1" applyFill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66" fontId="8" fillId="0" borderId="1" xfId="2" applyNumberFormat="1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left" wrapText="1"/>
      <protection locked="0"/>
    </xf>
    <xf numFmtId="166" fontId="8" fillId="0" borderId="0" xfId="3" applyNumberFormat="1" applyFont="1" applyFill="1" applyBorder="1" applyAlignment="1" applyProtection="1">
      <alignment horizontal="center"/>
      <protection locked="0"/>
    </xf>
    <xf numFmtId="166" fontId="8" fillId="0" borderId="0" xfId="3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wrapText="1"/>
      <protection locked="0"/>
    </xf>
    <xf numFmtId="14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8" fillId="0" borderId="6" xfId="3" applyNumberFormat="1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167" fontId="8" fillId="0" borderId="1" xfId="2" applyNumberFormat="1" applyFont="1" applyFill="1" applyBorder="1" applyAlignment="1" applyProtection="1">
      <alignment horizontal="center"/>
      <protection locked="0"/>
    </xf>
    <xf numFmtId="167" fontId="2" fillId="0" borderId="1" xfId="2" applyNumberFormat="1" applyFont="1" applyFill="1" applyBorder="1" applyAlignment="1" applyProtection="1">
      <alignment horizontal="right"/>
      <protection locked="0"/>
    </xf>
    <xf numFmtId="166" fontId="8" fillId="6" borderId="1" xfId="2" applyNumberFormat="1" applyFont="1" applyFill="1" applyBorder="1" applyAlignment="1" applyProtection="1">
      <alignment horizontal="center"/>
      <protection locked="0"/>
    </xf>
    <xf numFmtId="0" fontId="2" fillId="0" borderId="0" xfId="12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7" fontId="2" fillId="0" borderId="0" xfId="2" applyNumberFormat="1" applyFont="1" applyFill="1" applyAlignment="1" applyProtection="1">
      <alignment horizontal="center" wrapText="1"/>
      <protection locked="0"/>
    </xf>
    <xf numFmtId="167" fontId="2" fillId="0" borderId="0" xfId="2" applyNumberFormat="1" applyFont="1" applyFill="1" applyAlignment="1" applyProtection="1">
      <alignment horizontal="right" wrapText="1"/>
      <protection locked="0"/>
    </xf>
    <xf numFmtId="166" fontId="2" fillId="0" borderId="1" xfId="3" applyNumberFormat="1" applyFont="1" applyFill="1" applyBorder="1" applyAlignment="1" applyProtection="1">
      <alignment horizontal="left"/>
      <protection locked="0"/>
    </xf>
    <xf numFmtId="168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2" applyNumberFormat="1" applyFont="1" applyFill="1" applyBorder="1" applyAlignment="1" applyProtection="1">
      <alignment horizontal="center"/>
    </xf>
    <xf numFmtId="166" fontId="8" fillId="6" borderId="1" xfId="2" applyNumberFormat="1" applyFont="1" applyFill="1" applyBorder="1" applyAlignment="1" applyProtection="1">
      <alignment horizontal="left"/>
    </xf>
    <xf numFmtId="166" fontId="8" fillId="0" borderId="1" xfId="2" applyNumberFormat="1" applyFont="1" applyFill="1" applyBorder="1" applyAlignment="1" applyProtection="1">
      <alignment horizontal="center"/>
      <protection locked="0"/>
    </xf>
    <xf numFmtId="166" fontId="8" fillId="0" borderId="1" xfId="2" applyNumberFormat="1" applyFont="1" applyFill="1" applyBorder="1" applyAlignment="1" applyProtection="1">
      <alignment horizontal="left"/>
    </xf>
    <xf numFmtId="166" fontId="2" fillId="0" borderId="1" xfId="2" applyNumberFormat="1" applyFont="1" applyFill="1" applyBorder="1" applyAlignment="1" applyProtection="1">
      <alignment horizontal="left"/>
    </xf>
    <xf numFmtId="166" fontId="2" fillId="0" borderId="1" xfId="2" applyNumberFormat="1" applyFont="1" applyFill="1" applyBorder="1" applyAlignment="1" applyProtection="1">
      <alignment horizontal="center" wrapText="1"/>
      <protection locked="0"/>
    </xf>
    <xf numFmtId="166" fontId="8" fillId="6" borderId="1" xfId="2" applyNumberFormat="1" applyFont="1" applyFill="1" applyBorder="1" applyAlignment="1" applyProtection="1">
      <alignment horizontal="left" wrapText="1"/>
    </xf>
    <xf numFmtId="166" fontId="8" fillId="6" borderId="1" xfId="2" applyNumberFormat="1" applyFont="1" applyFill="1" applyBorder="1" applyAlignment="1" applyProtection="1">
      <alignment horizontal="center" wrapText="1"/>
    </xf>
    <xf numFmtId="166" fontId="2" fillId="0" borderId="1" xfId="2" applyNumberFormat="1" applyFont="1" applyFill="1" applyBorder="1" applyAlignment="1" applyProtection="1">
      <alignment horizontal="right"/>
      <protection locked="0"/>
    </xf>
    <xf numFmtId="166" fontId="2" fillId="0" borderId="1" xfId="2" applyNumberFormat="1" applyFont="1" applyFill="1" applyBorder="1" applyAlignment="1" applyProtection="1">
      <alignment horizontal="center"/>
      <protection locked="0"/>
    </xf>
    <xf numFmtId="166" fontId="3" fillId="0" borderId="1" xfId="2" applyNumberFormat="1" applyFont="1" applyFill="1" applyBorder="1" applyAlignment="1" applyProtection="1">
      <alignment horizontal="center" wrapText="1"/>
      <protection locked="0"/>
    </xf>
    <xf numFmtId="166" fontId="2" fillId="0" borderId="1" xfId="2" applyNumberFormat="1" applyFont="1" applyFill="1" applyBorder="1" applyAlignment="1" applyProtection="1">
      <alignment horizontal="right" wrapText="1"/>
      <protection locked="0"/>
    </xf>
    <xf numFmtId="166" fontId="18" fillId="0" borderId="1" xfId="2" applyNumberFormat="1" applyFont="1" applyFill="1" applyBorder="1" applyAlignment="1" applyProtection="1">
      <alignment horizontal="center" wrapText="1"/>
      <protection locked="0"/>
    </xf>
    <xf numFmtId="14" fontId="8" fillId="0" borderId="6" xfId="3" applyNumberFormat="1" applyFont="1" applyFill="1" applyBorder="1" applyAlignment="1" applyProtection="1">
      <alignment horizontal="center" vertical="center"/>
      <protection locked="0"/>
    </xf>
    <xf numFmtId="0" fontId="27" fillId="0" borderId="0" xfId="12" applyFont="1" applyAlignment="1"/>
    <xf numFmtId="0" fontId="27" fillId="0" borderId="0" xfId="12" applyFont="1" applyAlignment="1">
      <alignment horizontal="right"/>
    </xf>
    <xf numFmtId="0" fontId="27" fillId="0" borderId="0" xfId="12" applyFont="1" applyAlignment="1">
      <alignment horizontal="left"/>
    </xf>
    <xf numFmtId="0" fontId="27" fillId="0" borderId="0" xfId="12" applyFont="1" applyAlignment="1">
      <alignment horizontal="center" vertical="center"/>
    </xf>
    <xf numFmtId="0" fontId="26" fillId="0" borderId="0" xfId="8" applyFont="1" applyFill="1" applyAlignment="1">
      <alignment horizontal="left"/>
    </xf>
    <xf numFmtId="0" fontId="26" fillId="0" borderId="0" xfId="8" applyFont="1" applyFill="1" applyAlignment="1">
      <alignment horizontal="right"/>
    </xf>
    <xf numFmtId="1" fontId="27" fillId="0" borderId="0" xfId="12" applyNumberFormat="1" applyFont="1" applyAlignment="1"/>
    <xf numFmtId="0" fontId="28" fillId="0" borderId="0" xfId="8" applyFont="1" applyFill="1" applyAlignment="1" applyProtection="1">
      <alignment horizontal="left"/>
      <protection locked="0"/>
    </xf>
    <xf numFmtId="0" fontId="28" fillId="0" borderId="0" xfId="8" applyFont="1" applyFill="1" applyAlignment="1" applyProtection="1">
      <alignment horizontal="right"/>
      <protection locked="0"/>
    </xf>
    <xf numFmtId="0" fontId="28" fillId="0" borderId="0" xfId="8" applyFont="1" applyFill="1" applyBorder="1" applyAlignment="1" applyProtection="1">
      <alignment horizontal="left"/>
      <protection locked="0"/>
    </xf>
    <xf numFmtId="0" fontId="28" fillId="0" borderId="0" xfId="8" applyFont="1" applyFill="1" applyBorder="1" applyAlignment="1" applyProtection="1">
      <alignment horizontal="right"/>
      <protection locked="0"/>
    </xf>
    <xf numFmtId="0" fontId="27" fillId="0" borderId="1" xfId="8" applyFont="1" applyFill="1" applyBorder="1" applyAlignment="1">
      <alignment horizontal="right" vertical="center" wrapText="1"/>
    </xf>
    <xf numFmtId="1" fontId="27" fillId="0" borderId="1" xfId="8" applyNumberFormat="1" applyFont="1" applyFill="1" applyBorder="1" applyAlignment="1">
      <alignment horizontal="right" vertical="center" wrapText="1"/>
    </xf>
    <xf numFmtId="1" fontId="27" fillId="9" borderId="1" xfId="8" applyNumberFormat="1" applyFont="1" applyFill="1" applyBorder="1" applyAlignment="1">
      <alignment horizontal="right" vertical="center" wrapText="1"/>
    </xf>
    <xf numFmtId="0" fontId="27" fillId="9" borderId="1" xfId="8" applyFont="1" applyFill="1" applyBorder="1" applyAlignment="1">
      <alignment horizontal="right" vertical="center" wrapText="1"/>
    </xf>
    <xf numFmtId="3" fontId="27" fillId="0" borderId="1" xfId="13" applyNumberFormat="1" applyFont="1" applyBorder="1" applyAlignment="1">
      <alignment vertical="center" wrapText="1"/>
    </xf>
    <xf numFmtId="0" fontId="27" fillId="0" borderId="1" xfId="8" applyFont="1" applyFill="1" applyBorder="1" applyAlignment="1">
      <alignment horizontal="center" vertical="center"/>
    </xf>
    <xf numFmtId="0" fontId="27" fillId="0" borderId="1" xfId="8" applyFont="1" applyFill="1" applyBorder="1" applyAlignment="1">
      <alignment horizontal="center" vertical="center" wrapText="1"/>
    </xf>
    <xf numFmtId="1" fontId="27" fillId="0" borderId="1" xfId="8" applyNumberFormat="1" applyFont="1" applyFill="1" applyBorder="1" applyAlignment="1">
      <alignment horizontal="center" vertical="center" wrapText="1"/>
    </xf>
    <xf numFmtId="0" fontId="27" fillId="0" borderId="0" xfId="12" applyFont="1" applyAlignment="1">
      <alignment horizontal="right" vertical="top"/>
    </xf>
    <xf numFmtId="0" fontId="29" fillId="0" borderId="1" xfId="8" applyFont="1" applyFill="1" applyBorder="1" applyAlignment="1">
      <alignment horizontal="left" vertical="top"/>
    </xf>
    <xf numFmtId="0" fontId="27" fillId="0" borderId="1" xfId="8" applyFont="1" applyFill="1" applyBorder="1" applyAlignment="1">
      <alignment horizontal="right" vertical="top" wrapText="1"/>
    </xf>
    <xf numFmtId="3" fontId="27" fillId="0" borderId="1" xfId="8" applyNumberFormat="1" applyFont="1" applyFill="1" applyBorder="1" applyAlignment="1">
      <alignment horizontal="right" vertical="top" wrapText="1"/>
    </xf>
    <xf numFmtId="0" fontId="27" fillId="0" borderId="0" xfId="12" applyFont="1" applyAlignment="1">
      <alignment horizontal="center" vertical="top"/>
    </xf>
    <xf numFmtId="0" fontId="27" fillId="0" borderId="0" xfId="12" applyFont="1" applyAlignment="1">
      <alignment horizontal="center"/>
    </xf>
    <xf numFmtId="0" fontId="27" fillId="0" borderId="1" xfId="8" applyFont="1" applyFill="1" applyBorder="1" applyAlignment="1">
      <alignment vertical="top" wrapText="1"/>
    </xf>
    <xf numFmtId="2" fontId="27" fillId="0" borderId="1" xfId="8" applyNumberFormat="1" applyFont="1" applyFill="1" applyBorder="1" applyAlignment="1">
      <alignment horizontal="right" vertical="top" wrapText="1"/>
    </xf>
    <xf numFmtId="0" fontId="26" fillId="0" borderId="1" xfId="8" applyFont="1" applyFill="1" applyBorder="1" applyAlignment="1">
      <alignment vertical="top" wrapText="1"/>
    </xf>
    <xf numFmtId="0" fontId="27" fillId="0" borderId="0" xfId="12" applyFont="1" applyAlignment="1">
      <alignment vertical="top"/>
    </xf>
    <xf numFmtId="0" fontId="26" fillId="0" borderId="1" xfId="8" applyFont="1" applyFill="1" applyBorder="1" applyAlignment="1">
      <alignment vertical="top"/>
    </xf>
    <xf numFmtId="2" fontId="26" fillId="0" borderId="1" xfId="8" applyNumberFormat="1" applyFont="1" applyFill="1" applyBorder="1" applyAlignment="1">
      <alignment horizontal="right" vertical="top"/>
    </xf>
    <xf numFmtId="3" fontId="26" fillId="0" borderId="1" xfId="8" applyNumberFormat="1" applyFont="1" applyFill="1" applyBorder="1" applyAlignment="1">
      <alignment horizontal="right" vertical="top"/>
    </xf>
    <xf numFmtId="0" fontId="26" fillId="0" borderId="1" xfId="8" applyFont="1" applyFill="1" applyBorder="1" applyAlignment="1">
      <alignment horizontal="right" vertical="top"/>
    </xf>
    <xf numFmtId="1" fontId="26" fillId="0" borderId="1" xfId="8" applyNumberFormat="1" applyFont="1" applyFill="1" applyBorder="1" applyAlignment="1">
      <alignment horizontal="right" vertical="top"/>
    </xf>
    <xf numFmtId="3" fontId="27" fillId="0" borderId="1" xfId="4" applyNumberFormat="1" applyFont="1" applyFill="1" applyBorder="1" applyAlignment="1">
      <alignment horizontal="left" vertical="top"/>
    </xf>
    <xf numFmtId="0" fontId="27" fillId="0" borderId="0" xfId="12" applyFont="1" applyFill="1" applyAlignment="1"/>
    <xf numFmtId="0" fontId="27" fillId="0" borderId="0" xfId="12" applyFont="1" applyFill="1" applyAlignment="1">
      <alignment horizontal="left"/>
    </xf>
    <xf numFmtId="0" fontId="27" fillId="0" borderId="0" xfId="9" applyFont="1" applyAlignment="1"/>
    <xf numFmtId="0" fontId="2" fillId="0" borderId="0" xfId="12" applyFont="1" applyProtection="1">
      <protection locked="0"/>
    </xf>
    <xf numFmtId="0" fontId="32" fillId="0" borderId="0" xfId="12" applyFont="1" applyProtection="1">
      <protection locked="0"/>
    </xf>
    <xf numFmtId="0" fontId="2" fillId="0" borderId="0" xfId="12" applyFont="1" applyFill="1" applyAlignment="1" applyProtection="1">
      <alignment vertical="top" wrapText="1"/>
      <protection locked="0"/>
    </xf>
    <xf numFmtId="0" fontId="2" fillId="0" borderId="0" xfId="12" applyFont="1" applyFill="1" applyProtection="1">
      <protection locked="0"/>
    </xf>
    <xf numFmtId="0" fontId="32" fillId="0" borderId="0" xfId="12" applyFont="1" applyFill="1" applyProtection="1">
      <protection locked="0"/>
    </xf>
    <xf numFmtId="166" fontId="8" fillId="7" borderId="5" xfId="2" applyNumberFormat="1" applyFont="1" applyFill="1" applyBorder="1" applyAlignment="1" applyProtection="1">
      <alignment horizontal="left"/>
    </xf>
    <xf numFmtId="166" fontId="8" fillId="0" borderId="3" xfId="2" applyNumberFormat="1" applyFont="1" applyFill="1" applyBorder="1" applyAlignment="1" applyProtection="1">
      <alignment horizontal="center"/>
    </xf>
    <xf numFmtId="166" fontId="2" fillId="0" borderId="3" xfId="2" applyNumberFormat="1" applyFont="1" applyFill="1" applyBorder="1" applyAlignment="1" applyProtection="1">
      <alignment horizontal="left"/>
      <protection locked="0"/>
    </xf>
    <xf numFmtId="0" fontId="2" fillId="0" borderId="0" xfId="12" applyFont="1" applyAlignment="1" applyProtection="1">
      <alignment wrapText="1"/>
      <protection locked="0"/>
    </xf>
    <xf numFmtId="0" fontId="2" fillId="0" borderId="0" xfId="12" applyFont="1" applyAlignment="1" applyProtection="1">
      <protection locked="0"/>
    </xf>
    <xf numFmtId="0" fontId="27" fillId="0" borderId="0" xfId="28" applyFont="1" applyAlignment="1">
      <alignment horizontal="right" vertical="top"/>
    </xf>
    <xf numFmtId="0" fontId="27" fillId="0" borderId="0" xfId="28" applyFont="1" applyAlignment="1">
      <alignment horizontal="center" vertical="top"/>
    </xf>
    <xf numFmtId="3" fontId="27" fillId="11" borderId="1" xfId="8" applyNumberFormat="1" applyFont="1" applyFill="1" applyBorder="1" applyAlignment="1">
      <alignment horizontal="right" vertical="top" wrapText="1"/>
    </xf>
    <xf numFmtId="0" fontId="27" fillId="11" borderId="1" xfId="8" applyFont="1" applyFill="1" applyBorder="1" applyAlignment="1">
      <alignment vertical="top" wrapText="1"/>
    </xf>
    <xf numFmtId="0" fontId="27" fillId="11" borderId="1" xfId="8" applyFont="1" applyFill="1" applyBorder="1" applyAlignment="1">
      <alignment horizontal="right" vertical="top" wrapText="1"/>
    </xf>
    <xf numFmtId="2" fontId="27" fillId="11" borderId="1" xfId="8" applyNumberFormat="1" applyFont="1" applyFill="1" applyBorder="1" applyAlignment="1">
      <alignment horizontal="right" vertical="top" wrapText="1"/>
    </xf>
    <xf numFmtId="0" fontId="27" fillId="0" borderId="0" xfId="28" applyFont="1" applyAlignment="1">
      <alignment vertical="top"/>
    </xf>
    <xf numFmtId="0" fontId="8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7" fillId="0" borderId="0" xfId="0" applyFont="1" applyAlignment="1">
      <alignment horizontal="left"/>
    </xf>
    <xf numFmtId="0" fontId="27" fillId="0" borderId="0" xfId="0" applyFont="1" applyAlignment="1"/>
    <xf numFmtId="1" fontId="27" fillId="0" borderId="0" xfId="0" applyNumberFormat="1" applyFont="1" applyAlignment="1"/>
    <xf numFmtId="0" fontId="26" fillId="0" borderId="0" xfId="0" applyFont="1" applyFill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 applyProtection="1">
      <protection locked="0"/>
    </xf>
    <xf numFmtId="0" fontId="28" fillId="0" borderId="0" xfId="0" applyFont="1" applyAlignment="1" applyProtection="1">
      <alignment horizontal="right"/>
      <protection locked="0"/>
    </xf>
    <xf numFmtId="0" fontId="28" fillId="0" borderId="0" xfId="0" applyFont="1" applyBorder="1" applyAlignment="1" applyProtection="1">
      <protection locked="0"/>
    </xf>
    <xf numFmtId="0" fontId="27" fillId="0" borderId="1" xfId="0" applyFont="1" applyFill="1" applyBorder="1" applyAlignment="1">
      <alignment vertical="center" wrapText="1"/>
    </xf>
    <xf numFmtId="0" fontId="27" fillId="9" borderId="1" xfId="0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9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right" vertical="top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right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right" vertical="top"/>
    </xf>
    <xf numFmtId="0" fontId="27" fillId="11" borderId="1" xfId="0" applyFont="1" applyFill="1" applyBorder="1" applyAlignment="1">
      <alignment horizontal="right" vertical="top"/>
    </xf>
    <xf numFmtId="14" fontId="27" fillId="0" borderId="1" xfId="0" applyNumberFormat="1" applyFont="1" applyBorder="1" applyAlignment="1">
      <alignment horizontal="right" vertical="top"/>
    </xf>
    <xf numFmtId="14" fontId="27" fillId="0" borderId="1" xfId="0" applyNumberFormat="1" applyFont="1" applyFill="1" applyBorder="1" applyAlignment="1">
      <alignment horizontal="right" vertical="top"/>
    </xf>
    <xf numFmtId="0" fontId="26" fillId="0" borderId="1" xfId="0" applyFont="1" applyFill="1" applyBorder="1" applyAlignment="1"/>
    <xf numFmtId="3" fontId="26" fillId="0" borderId="1" xfId="0" applyNumberFormat="1" applyFont="1" applyFill="1" applyBorder="1" applyAlignment="1"/>
    <xf numFmtId="0" fontId="26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right"/>
    </xf>
    <xf numFmtId="0" fontId="26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top"/>
    </xf>
    <xf numFmtId="0" fontId="26" fillId="0" borderId="0" xfId="0" applyFont="1" applyFill="1" applyBorder="1" applyAlignment="1"/>
    <xf numFmtId="3" fontId="26" fillId="0" borderId="0" xfId="0" applyNumberFormat="1" applyFont="1" applyFill="1" applyBorder="1" applyAlignment="1"/>
    <xf numFmtId="0" fontId="35" fillId="0" borderId="0" xfId="0" applyFont="1" applyFill="1" applyBorder="1" applyAlignment="1"/>
    <xf numFmtId="0" fontId="30" fillId="0" borderId="0" xfId="0" applyFont="1" applyBorder="1" applyAlignment="1"/>
    <xf numFmtId="0" fontId="30" fillId="0" borderId="0" xfId="0" applyFont="1" applyBorder="1" applyAlignment="1">
      <alignment horizontal="right"/>
    </xf>
    <xf numFmtId="0" fontId="36" fillId="0" borderId="0" xfId="0" applyFont="1" applyBorder="1" applyAlignment="1"/>
    <xf numFmtId="0" fontId="3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8" fillId="0" borderId="0" xfId="0" applyFont="1" applyBorder="1" applyAlignment="1"/>
    <xf numFmtId="0" fontId="28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2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8" fillId="8" borderId="0" xfId="0" applyFont="1" applyFill="1" applyAlignment="1"/>
    <xf numFmtId="0" fontId="18" fillId="8" borderId="0" xfId="0" applyFont="1" applyFill="1" applyAlignment="1">
      <alignment horizontal="right"/>
    </xf>
    <xf numFmtId="0" fontId="18" fillId="0" borderId="0" xfId="0" applyFont="1" applyFill="1" applyAlignment="1"/>
    <xf numFmtId="0" fontId="27" fillId="0" borderId="0" xfId="0" applyFont="1" applyFill="1" applyAlignment="1"/>
    <xf numFmtId="0" fontId="27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/>
    <xf numFmtId="0" fontId="15" fillId="0" borderId="0" xfId="0" applyFont="1" applyFill="1" applyAlignment="1"/>
    <xf numFmtId="0" fontId="2" fillId="0" borderId="0" xfId="0" applyFont="1" applyFill="1" applyAlignment="1">
      <alignment vertical="top" wrapText="1"/>
    </xf>
    <xf numFmtId="1" fontId="2" fillId="0" borderId="0" xfId="0" applyNumberFormat="1" applyFont="1" applyAlignment="1"/>
    <xf numFmtId="0" fontId="27" fillId="0" borderId="1" xfId="0" applyFont="1" applyFill="1" applyBorder="1" applyAlignment="1">
      <alignment horizontal="left"/>
    </xf>
    <xf numFmtId="1" fontId="27" fillId="0" borderId="1" xfId="0" applyNumberFormat="1" applyFont="1" applyFill="1" applyBorder="1" applyAlignment="1"/>
    <xf numFmtId="0" fontId="5" fillId="0" borderId="1" xfId="0" applyFont="1" applyBorder="1" applyAlignment="1" applyProtection="1">
      <alignment horizontal="center" vertical="center"/>
      <protection locked="0"/>
    </xf>
    <xf numFmtId="0" fontId="8" fillId="6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8" fillId="9" borderId="1" xfId="13" applyFont="1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6" borderId="1" xfId="0" applyFont="1" applyFill="1" applyBorder="1" applyAlignment="1" applyProtection="1">
      <alignment horizontal="left"/>
      <protection locked="0"/>
    </xf>
    <xf numFmtId="0" fontId="8" fillId="6" borderId="1" xfId="0" applyFont="1" applyFill="1" applyBorder="1" applyAlignment="1" applyProtection="1">
      <alignment wrapText="1"/>
      <protection locked="0"/>
    </xf>
    <xf numFmtId="0" fontId="7" fillId="7" borderId="5" xfId="0" applyFont="1" applyFill="1" applyBorder="1" applyAlignment="1" applyProtection="1">
      <alignment wrapText="1"/>
      <protection locked="0"/>
    </xf>
    <xf numFmtId="0" fontId="7" fillId="0" borderId="3" xfId="0" applyFont="1" applyBorder="1" applyProtection="1"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39" fillId="0" borderId="0" xfId="8" applyFont="1" applyFill="1" applyAlignment="1">
      <alignment horizontal="left"/>
    </xf>
    <xf numFmtId="0" fontId="39" fillId="0" borderId="0" xfId="0" applyFont="1" applyProtection="1">
      <protection locked="0"/>
    </xf>
    <xf numFmtId="0" fontId="8" fillId="0" borderId="0" xfId="12" applyFont="1" applyFill="1" applyProtection="1">
      <protection locked="0"/>
    </xf>
    <xf numFmtId="0" fontId="8" fillId="0" borderId="0" xfId="12" applyFont="1" applyProtection="1">
      <protection locked="0"/>
    </xf>
    <xf numFmtId="10" fontId="27" fillId="0" borderId="0" xfId="38" applyNumberFormat="1" applyFont="1" applyBorder="1" applyAlignment="1">
      <alignment horizontal="left"/>
    </xf>
    <xf numFmtId="0" fontId="39" fillId="0" borderId="0" xfId="8" applyFont="1" applyFill="1" applyAlignment="1">
      <alignment horizontal="left" vertical="top"/>
    </xf>
    <xf numFmtId="0" fontId="26" fillId="0" borderId="0" xfId="8" applyFont="1" applyFill="1" applyAlignment="1">
      <alignment horizontal="right" vertical="top"/>
    </xf>
    <xf numFmtId="0" fontId="26" fillId="0" borderId="0" xfId="8" applyFont="1" applyFill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1" fontId="27" fillId="0" borderId="0" xfId="0" applyNumberFormat="1" applyFont="1" applyAlignment="1">
      <alignment vertical="top"/>
    </xf>
    <xf numFmtId="0" fontId="26" fillId="0" borderId="0" xfId="0" applyFont="1" applyFill="1" applyAlignment="1">
      <alignment horizontal="right" vertical="top"/>
    </xf>
    <xf numFmtId="0" fontId="27" fillId="0" borderId="0" xfId="0" applyFont="1" applyAlignment="1">
      <alignment horizontal="center" vertical="top"/>
    </xf>
    <xf numFmtId="0" fontId="28" fillId="0" borderId="0" xfId="0" applyFont="1" applyAlignment="1" applyProtection="1">
      <alignment vertical="top"/>
      <protection locked="0"/>
    </xf>
    <xf numFmtId="0" fontId="28" fillId="0" borderId="0" xfId="0" applyFont="1" applyAlignment="1" applyProtection="1">
      <alignment horizontal="right" vertical="top"/>
      <protection locked="0"/>
    </xf>
    <xf numFmtId="0" fontId="28" fillId="0" borderId="0" xfId="0" applyFont="1" applyBorder="1" applyAlignment="1" applyProtection="1">
      <alignment vertical="top"/>
      <protection locked="0"/>
    </xf>
    <xf numFmtId="0" fontId="28" fillId="0" borderId="0" xfId="8" applyFont="1" applyFill="1" applyAlignment="1" applyProtection="1">
      <alignment horizontal="left" vertical="top"/>
      <protection locked="0"/>
    </xf>
    <xf numFmtId="0" fontId="28" fillId="0" borderId="0" xfId="8" applyFont="1" applyFill="1" applyAlignment="1" applyProtection="1">
      <alignment horizontal="right" vertical="top"/>
      <protection locked="0"/>
    </xf>
    <xf numFmtId="0" fontId="28" fillId="0" borderId="0" xfId="8" applyFont="1" applyFill="1" applyBorder="1" applyAlignment="1" applyProtection="1">
      <alignment horizontal="left" vertical="top"/>
      <protection locked="0"/>
    </xf>
    <xf numFmtId="0" fontId="28" fillId="0" borderId="0" xfId="8" applyFont="1" applyFill="1" applyBorder="1" applyAlignment="1" applyProtection="1">
      <alignment horizontal="right" vertical="top"/>
      <protection locked="0"/>
    </xf>
    <xf numFmtId="0" fontId="26" fillId="8" borderId="1" xfId="8" applyFont="1" applyFill="1" applyBorder="1" applyAlignment="1">
      <alignment horizontal="center" vertical="top"/>
    </xf>
    <xf numFmtId="0" fontId="27" fillId="9" borderId="1" xfId="0" applyFont="1" applyFill="1" applyBorder="1" applyAlignment="1">
      <alignment horizontal="right" vertical="top" wrapText="1"/>
    </xf>
    <xf numFmtId="1" fontId="27" fillId="0" borderId="1" xfId="8" applyNumberFormat="1" applyFont="1" applyFill="1" applyBorder="1" applyAlignment="1">
      <alignment horizontal="right" vertical="top" wrapText="1"/>
    </xf>
    <xf numFmtId="1" fontId="27" fillId="9" borderId="1" xfId="8" applyNumberFormat="1" applyFont="1" applyFill="1" applyBorder="1" applyAlignment="1">
      <alignment horizontal="right" vertical="top" wrapText="1"/>
    </xf>
    <xf numFmtId="0" fontId="27" fillId="0" borderId="1" xfId="0" applyFont="1" applyBorder="1" applyAlignment="1">
      <alignment horizontal="right" vertical="top" wrapText="1"/>
    </xf>
    <xf numFmtId="0" fontId="27" fillId="9" borderId="1" xfId="0" applyFont="1" applyFill="1" applyBorder="1" applyAlignment="1">
      <alignment vertical="top" wrapText="1"/>
    </xf>
    <xf numFmtId="0" fontId="27" fillId="9" borderId="1" xfId="8" applyFont="1" applyFill="1" applyBorder="1" applyAlignment="1">
      <alignment horizontal="right" vertical="top" wrapText="1"/>
    </xf>
    <xf numFmtId="3" fontId="27" fillId="0" borderId="1" xfId="13" applyNumberFormat="1" applyFont="1" applyBorder="1" applyAlignment="1">
      <alignment vertical="top" wrapText="1"/>
    </xf>
    <xf numFmtId="0" fontId="27" fillId="0" borderId="1" xfId="8" applyFont="1" applyFill="1" applyBorder="1" applyAlignment="1">
      <alignment horizontal="center" vertical="top"/>
    </xf>
    <xf numFmtId="0" fontId="27" fillId="0" borderId="1" xfId="8" applyFont="1" applyFill="1" applyBorder="1" applyAlignment="1">
      <alignment horizontal="center" vertical="top" wrapText="1"/>
    </xf>
    <xf numFmtId="1" fontId="27" fillId="0" borderId="1" xfId="8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/>
    </xf>
    <xf numFmtId="1" fontId="27" fillId="11" borderId="1" xfId="0" applyNumberFormat="1" applyFont="1" applyFill="1" applyBorder="1" applyAlignment="1">
      <alignment vertical="top"/>
    </xf>
    <xf numFmtId="3" fontId="26" fillId="0" borderId="1" xfId="0" applyNumberFormat="1" applyFont="1" applyFill="1" applyBorder="1" applyAlignment="1">
      <alignment vertical="top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vertical="top"/>
    </xf>
    <xf numFmtId="3" fontId="26" fillId="0" borderId="0" xfId="0" applyNumberFormat="1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horizontal="right" vertical="top"/>
    </xf>
    <xf numFmtId="0" fontId="36" fillId="0" borderId="0" xfId="0" applyFont="1" applyBorder="1" applyAlignment="1">
      <alignment vertical="top"/>
    </xf>
    <xf numFmtId="0" fontId="37" fillId="0" borderId="0" xfId="0" applyFont="1" applyFill="1" applyBorder="1" applyAlignment="1">
      <alignment horizontal="left" vertical="top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/>
    </xf>
    <xf numFmtId="14" fontId="28" fillId="0" borderId="0" xfId="0" applyNumberFormat="1" applyFont="1" applyBorder="1" applyAlignment="1">
      <alignment horizontal="left" vertical="top"/>
    </xf>
    <xf numFmtId="14" fontId="28" fillId="0" borderId="0" xfId="0" applyNumberFormat="1" applyFont="1" applyBorder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28" applyFont="1" applyFill="1" applyAlignment="1">
      <alignment vertical="top"/>
    </xf>
    <xf numFmtId="0" fontId="27" fillId="0" borderId="0" xfId="28" applyFont="1" applyAlignment="1">
      <alignment horizontal="left" vertical="top"/>
    </xf>
    <xf numFmtId="1" fontId="27" fillId="0" borderId="0" xfId="28" applyNumberFormat="1" applyFont="1" applyAlignment="1">
      <alignment vertical="top"/>
    </xf>
    <xf numFmtId="0" fontId="27" fillId="0" borderId="0" xfId="28" applyFont="1" applyFill="1" applyAlignment="1">
      <alignment horizontal="left" vertical="top"/>
    </xf>
    <xf numFmtId="0" fontId="27" fillId="0" borderId="0" xfId="9" applyFont="1" applyAlignment="1">
      <alignment vertical="top"/>
    </xf>
    <xf numFmtId="0" fontId="18" fillId="5" borderId="0" xfId="0" applyFont="1" applyFill="1" applyAlignment="1"/>
    <xf numFmtId="0" fontId="18" fillId="5" borderId="0" xfId="0" applyFont="1" applyFill="1" applyAlignment="1">
      <alignment horizontal="right"/>
    </xf>
    <xf numFmtId="3" fontId="27" fillId="0" borderId="1" xfId="13" applyNumberFormat="1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7" fillId="12" borderId="1" xfId="0" applyFont="1" applyFill="1" applyBorder="1" applyAlignment="1" applyProtection="1">
      <alignment horizontal="left" wrapText="1"/>
      <protection locked="0"/>
    </xf>
    <xf numFmtId="166" fontId="8" fillId="12" borderId="1" xfId="2" applyNumberFormat="1" applyFont="1" applyFill="1" applyBorder="1" applyAlignment="1" applyProtection="1">
      <alignment horizontal="center"/>
      <protection locked="0"/>
    </xf>
    <xf numFmtId="0" fontId="7" fillId="13" borderId="1" xfId="0" applyFont="1" applyFill="1" applyBorder="1" applyAlignment="1" applyProtection="1">
      <alignment horizontal="left" vertical="top" wrapText="1"/>
      <protection locked="0"/>
    </xf>
    <xf numFmtId="166" fontId="8" fillId="13" borderId="1" xfId="2" applyNumberFormat="1" applyFont="1" applyFill="1" applyBorder="1" applyAlignment="1" applyProtection="1">
      <alignment horizontal="center"/>
      <protection locked="0"/>
    </xf>
    <xf numFmtId="166" fontId="7" fillId="13" borderId="1" xfId="2" applyNumberFormat="1" applyFont="1" applyFill="1" applyBorder="1" applyAlignment="1" applyProtection="1">
      <alignment horizontal="left"/>
    </xf>
    <xf numFmtId="0" fontId="7" fillId="11" borderId="1" xfId="0" applyFont="1" applyFill="1" applyBorder="1" applyProtection="1">
      <protection locked="0"/>
    </xf>
    <xf numFmtId="166" fontId="8" fillId="11" borderId="1" xfId="2" applyNumberFormat="1" applyFont="1" applyFill="1" applyBorder="1" applyAlignment="1" applyProtection="1">
      <alignment horizontal="center"/>
      <protection locked="0"/>
    </xf>
    <xf numFmtId="166" fontId="8" fillId="11" borderId="1" xfId="2" applyNumberFormat="1" applyFont="1" applyFill="1" applyBorder="1" applyAlignment="1" applyProtection="1">
      <alignment horizontal="left"/>
    </xf>
    <xf numFmtId="0" fontId="8" fillId="11" borderId="1" xfId="0" applyFont="1" applyFill="1" applyBorder="1" applyAlignment="1" applyProtection="1">
      <alignment horizontal="left" vertical="center" wrapText="1"/>
      <protection locked="0"/>
    </xf>
    <xf numFmtId="166" fontId="8" fillId="11" borderId="1" xfId="2" applyNumberFormat="1" applyFont="1" applyFill="1" applyBorder="1" applyAlignment="1" applyProtection="1">
      <alignment horizontal="right"/>
    </xf>
    <xf numFmtId="166" fontId="8" fillId="11" borderId="1" xfId="2" applyNumberFormat="1" applyFont="1" applyFill="1" applyBorder="1" applyAlignment="1" applyProtection="1">
      <alignment horizontal="right" wrapText="1"/>
      <protection locked="0"/>
    </xf>
    <xf numFmtId="166" fontId="8" fillId="11" borderId="1" xfId="2" applyNumberFormat="1" applyFont="1" applyFill="1" applyBorder="1" applyAlignment="1" applyProtection="1">
      <alignment horizontal="right" wrapText="1"/>
    </xf>
    <xf numFmtId="0" fontId="27" fillId="0" borderId="4" xfId="8" applyFont="1" applyFill="1" applyBorder="1" applyAlignment="1">
      <alignment horizontal="right" vertical="top" wrapText="1"/>
    </xf>
    <xf numFmtId="0" fontId="27" fillId="0" borderId="6" xfId="8" applyFont="1" applyFill="1" applyBorder="1" applyAlignment="1">
      <alignment horizontal="center" vertical="center"/>
    </xf>
    <xf numFmtId="0" fontId="27" fillId="0" borderId="3" xfId="8" applyFont="1" applyFill="1" applyBorder="1" applyAlignment="1">
      <alignment vertical="top" wrapText="1"/>
    </xf>
    <xf numFmtId="49" fontId="41" fillId="14" borderId="1" xfId="0" applyNumberFormat="1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/>
    <xf numFmtId="0" fontId="27" fillId="0" borderId="1" xfId="0" applyFont="1" applyFill="1" applyBorder="1" applyAlignment="1">
      <alignment horizontal="left" vertical="top"/>
    </xf>
    <xf numFmtId="0" fontId="27" fillId="11" borderId="1" xfId="0" applyFont="1" applyFill="1" applyBorder="1" applyAlignment="1">
      <alignment vertical="top"/>
    </xf>
    <xf numFmtId="0" fontId="27" fillId="11" borderId="1" xfId="0" applyFont="1" applyFill="1" applyBorder="1" applyAlignment="1">
      <alignment vertical="top" wrapText="1"/>
    </xf>
    <xf numFmtId="0" fontId="27" fillId="11" borderId="1" xfId="0" applyFont="1" applyFill="1" applyBorder="1" applyAlignment="1">
      <alignment horizontal="left" vertical="top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26" fillId="5" borderId="2" xfId="0" applyFont="1" applyFill="1" applyBorder="1" applyAlignment="1">
      <alignment horizontal="center" wrapText="1"/>
    </xf>
    <xf numFmtId="0" fontId="26" fillId="5" borderId="7" xfId="0" applyFont="1" applyFill="1" applyBorder="1" applyAlignment="1">
      <alignment horizontal="center" wrapText="1"/>
    </xf>
    <xf numFmtId="0" fontId="26" fillId="5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6" fillId="8" borderId="2" xfId="8" applyFont="1" applyFill="1" applyBorder="1" applyAlignment="1">
      <alignment horizontal="center"/>
    </xf>
    <xf numFmtId="0" fontId="26" fillId="8" borderId="7" xfId="8" applyFont="1" applyFill="1" applyBorder="1" applyAlignment="1">
      <alignment horizontal="center"/>
    </xf>
    <xf numFmtId="0" fontId="26" fillId="8" borderId="4" xfId="8" applyFont="1" applyFill="1" applyBorder="1" applyAlignment="1">
      <alignment horizontal="center"/>
    </xf>
    <xf numFmtId="0" fontId="26" fillId="8" borderId="1" xfId="8" applyFont="1" applyFill="1" applyBorder="1" applyAlignment="1">
      <alignment horizontal="center" vertical="top"/>
    </xf>
    <xf numFmtId="0" fontId="26" fillId="5" borderId="1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left" wrapText="1"/>
      <protection locked="0"/>
    </xf>
  </cellXfs>
  <cellStyles count="39">
    <cellStyle name="Bad 2" xfId="14"/>
    <cellStyle name="Comma 2" xfId="1"/>
    <cellStyle name="Comma 2 2" xfId="15"/>
    <cellStyle name="Comma 2 3" xfId="16"/>
    <cellStyle name="Comma 3" xfId="17"/>
    <cellStyle name="Comma_2012 personalikulude arvestamine AMETIASUTUS (vormid 8a-8b) 7 06 11" xfId="2"/>
    <cellStyle name="Comma_2012 personalikulude arvestamine HALLATAV asutus (vormid 8c-8d) 7 06 11" xfId="3"/>
    <cellStyle name="Comma_Sheet1" xfId="4"/>
    <cellStyle name="Currency 2" xfId="18"/>
    <cellStyle name="Good 2" xfId="19"/>
    <cellStyle name="Hea" xfId="5"/>
    <cellStyle name="Hea 2" xfId="20"/>
    <cellStyle name="Hoiatustekst" xfId="21"/>
    <cellStyle name="Hyperlink_IT_Algu_forma_2007_lv" xfId="37"/>
    <cellStyle name="Normaallaad 2" xfId="22"/>
    <cellStyle name="Normaallaad 3" xfId="23"/>
    <cellStyle name="Normaallaad 4" xfId="13"/>
    <cellStyle name="Normaallaad 4 2" xfId="24"/>
    <cellStyle name="Normaallaad 5" xfId="25"/>
    <cellStyle name="Normaallaad 6" xfId="26"/>
    <cellStyle name="Normaallaad 7" xfId="27"/>
    <cellStyle name="Normal" xfId="0" builtinId="0"/>
    <cellStyle name="Normal 2" xfId="6"/>
    <cellStyle name="Normal 2 2" xfId="28"/>
    <cellStyle name="Normal 3" xfId="7"/>
    <cellStyle name="Normal 3 2" xfId="29"/>
    <cellStyle name="Normal 4" xfId="12"/>
    <cellStyle name="Normal 5" xfId="30"/>
    <cellStyle name="Normal 6" xfId="31"/>
    <cellStyle name="Normal 7" xfId="32"/>
    <cellStyle name="Normal 8" xfId="33"/>
    <cellStyle name="Normal_Sheet1" xfId="8"/>
    <cellStyle name="Normal_vorm 1 koond" xfId="9"/>
    <cellStyle name="Percent" xfId="38" builtinId="5"/>
    <cellStyle name="Percent 2" xfId="34"/>
    <cellStyle name="Rõhk5" xfId="10"/>
    <cellStyle name="Rõhk5 2" xfId="35"/>
    <cellStyle name="Rõhk6" xfId="11"/>
    <cellStyle name="Rõhk6 2" xfId="36"/>
  </cellStyles>
  <dxfs count="0"/>
  <tableStyles count="0" defaultTableStyle="TableStyleMedium2" defaultPivotStyle="PivotStyleLight16"/>
  <colors>
    <mruColors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6"/>
  <sheetViews>
    <sheetView tabSelected="1" zoomScaleNormal="100" workbookViewId="0"/>
  </sheetViews>
  <sheetFormatPr defaultRowHeight="11.25" x14ac:dyDescent="0.2"/>
  <cols>
    <col min="1" max="1" width="16.28515625" style="60" customWidth="1"/>
    <col min="2" max="2" width="6.85546875" style="61" bestFit="1" customWidth="1"/>
    <col min="3" max="3" width="3.42578125" style="60" bestFit="1" customWidth="1"/>
    <col min="4" max="4" width="8.5703125" style="60" customWidth="1"/>
    <col min="5" max="5" width="7.5703125" style="60" bestFit="1" customWidth="1"/>
    <col min="6" max="6" width="8.5703125" style="60" bestFit="1" customWidth="1"/>
    <col min="7" max="7" width="8.7109375" style="60" bestFit="1" customWidth="1"/>
    <col min="8" max="8" width="7.85546875" style="60" bestFit="1" customWidth="1"/>
    <col min="9" max="9" width="6.140625" style="60" bestFit="1" customWidth="1"/>
    <col min="10" max="10" width="8.7109375" style="60" bestFit="1" customWidth="1"/>
    <col min="11" max="11" width="16.7109375" style="60" bestFit="1" customWidth="1"/>
    <col min="12" max="12" width="6.85546875" style="60" bestFit="1" customWidth="1"/>
    <col min="13" max="13" width="3.42578125" style="62" bestFit="1" customWidth="1"/>
    <col min="14" max="14" width="8.5703125" style="62" customWidth="1"/>
    <col min="15" max="16" width="11.140625" style="62" customWidth="1"/>
    <col min="17" max="17" width="7.5703125" style="62" bestFit="1" customWidth="1"/>
    <col min="18" max="19" width="8.5703125" style="62" bestFit="1" customWidth="1"/>
    <col min="20" max="20" width="7.42578125" style="60" bestFit="1" customWidth="1"/>
    <col min="21" max="21" width="6" style="66" bestFit="1" customWidth="1"/>
    <col min="22" max="22" width="6.140625" style="66" bestFit="1" customWidth="1"/>
    <col min="23" max="23" width="23.7109375" style="60" customWidth="1"/>
    <col min="24" max="24" width="16.7109375" style="60" bestFit="1" customWidth="1"/>
    <col min="25" max="26" width="6.85546875" style="63" customWidth="1"/>
    <col min="27" max="27" width="11.7109375" style="60" customWidth="1"/>
    <col min="28" max="16384" width="9.140625" style="60"/>
  </cols>
  <sheetData>
    <row r="1" spans="1:28" ht="15" x14ac:dyDescent="0.25">
      <c r="A1" s="203" t="s">
        <v>174</v>
      </c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119"/>
      <c r="N1" s="119"/>
      <c r="O1" s="119"/>
      <c r="P1" s="119"/>
      <c r="Q1" s="119"/>
      <c r="R1" s="119"/>
      <c r="S1" s="119"/>
      <c r="T1" s="120"/>
      <c r="U1" s="121"/>
      <c r="V1" s="121"/>
      <c r="W1" s="122" t="s">
        <v>143</v>
      </c>
      <c r="X1" s="120"/>
      <c r="Y1" s="123"/>
      <c r="Z1" s="123"/>
      <c r="AA1" s="120"/>
    </row>
    <row r="2" spans="1:28" x14ac:dyDescent="0.2">
      <c r="A2" s="124" t="s">
        <v>15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0"/>
      <c r="Y2" s="123"/>
      <c r="Z2" s="123"/>
      <c r="AA2" s="120"/>
    </row>
    <row r="3" spans="1:28" x14ac:dyDescent="0.2">
      <c r="A3" s="67" t="s">
        <v>0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120"/>
      <c r="Y3" s="123"/>
      <c r="Z3" s="123"/>
      <c r="AA3" s="120"/>
    </row>
    <row r="4" spans="1:28" ht="11.25" customHeight="1" x14ac:dyDescent="0.2">
      <c r="A4" s="298" t="s">
        <v>175</v>
      </c>
      <c r="B4" s="299"/>
      <c r="C4" s="299"/>
      <c r="D4" s="299"/>
      <c r="E4" s="299"/>
      <c r="F4" s="299"/>
      <c r="G4" s="299"/>
      <c r="H4" s="299"/>
      <c r="I4" s="299"/>
      <c r="J4" s="300"/>
      <c r="K4" s="293" t="s">
        <v>176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5"/>
    </row>
    <row r="5" spans="1:28" ht="33.75" x14ac:dyDescent="0.2">
      <c r="A5" s="127" t="s">
        <v>29</v>
      </c>
      <c r="B5" s="71" t="s">
        <v>31</v>
      </c>
      <c r="C5" s="71" t="s">
        <v>30</v>
      </c>
      <c r="D5" s="128" t="s">
        <v>36</v>
      </c>
      <c r="E5" s="71" t="s">
        <v>32</v>
      </c>
      <c r="F5" s="71" t="s">
        <v>33</v>
      </c>
      <c r="G5" s="72" t="s">
        <v>34</v>
      </c>
      <c r="H5" s="72" t="s">
        <v>35</v>
      </c>
      <c r="I5" s="73" t="s">
        <v>46</v>
      </c>
      <c r="J5" s="129" t="s">
        <v>47</v>
      </c>
      <c r="K5" s="130" t="s">
        <v>29</v>
      </c>
      <c r="L5" s="74" t="s">
        <v>31</v>
      </c>
      <c r="M5" s="74" t="s">
        <v>30</v>
      </c>
      <c r="N5" s="131" t="s">
        <v>36</v>
      </c>
      <c r="O5" s="75" t="s">
        <v>48</v>
      </c>
      <c r="P5" s="75" t="s">
        <v>49</v>
      </c>
      <c r="Q5" s="74" t="s">
        <v>32</v>
      </c>
      <c r="R5" s="74" t="s">
        <v>33</v>
      </c>
      <c r="S5" s="73" t="s">
        <v>37</v>
      </c>
      <c r="T5" s="73" t="s">
        <v>41</v>
      </c>
      <c r="U5" s="73" t="s">
        <v>46</v>
      </c>
      <c r="V5" s="129" t="s">
        <v>47</v>
      </c>
      <c r="W5" s="127" t="s">
        <v>25</v>
      </c>
      <c r="X5" s="75" t="s">
        <v>50</v>
      </c>
      <c r="Y5" s="75" t="s">
        <v>51</v>
      </c>
      <c r="Z5" s="75" t="s">
        <v>52</v>
      </c>
      <c r="AA5" s="75" t="s">
        <v>53</v>
      </c>
    </row>
    <row r="6" spans="1:28" s="61" customFormat="1" x14ac:dyDescent="0.2">
      <c r="A6" s="76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8">
        <v>7</v>
      </c>
      <c r="H6" s="78">
        <v>8</v>
      </c>
      <c r="I6" s="77">
        <v>9</v>
      </c>
      <c r="J6" s="132">
        <v>10</v>
      </c>
      <c r="K6" s="77">
        <v>11</v>
      </c>
      <c r="L6" s="77">
        <v>12</v>
      </c>
      <c r="M6" s="77">
        <v>13</v>
      </c>
      <c r="N6" s="132">
        <v>14</v>
      </c>
      <c r="O6" s="132">
        <v>15</v>
      </c>
      <c r="P6" s="132">
        <v>16</v>
      </c>
      <c r="Q6" s="77">
        <v>17</v>
      </c>
      <c r="R6" s="77">
        <v>18</v>
      </c>
      <c r="S6" s="77">
        <v>19</v>
      </c>
      <c r="T6" s="133">
        <v>20</v>
      </c>
      <c r="U6" s="132">
        <v>21</v>
      </c>
      <c r="V6" s="132">
        <v>22</v>
      </c>
      <c r="W6" s="132">
        <v>23</v>
      </c>
      <c r="X6" s="132">
        <v>24</v>
      </c>
      <c r="Y6" s="132">
        <v>25</v>
      </c>
      <c r="Z6" s="132">
        <v>26</v>
      </c>
      <c r="AA6" s="132">
        <v>27</v>
      </c>
      <c r="AB6" s="79"/>
    </row>
    <row r="7" spans="1:28" s="84" customFormat="1" x14ac:dyDescent="0.2">
      <c r="A7" s="80"/>
      <c r="B7" s="81"/>
      <c r="C7" s="81"/>
      <c r="D7" s="81"/>
      <c r="E7" s="81"/>
      <c r="F7" s="81"/>
      <c r="G7" s="82"/>
      <c r="H7" s="82"/>
      <c r="I7" s="82">
        <f>G7-H7</f>
        <v>0</v>
      </c>
      <c r="J7" s="134"/>
      <c r="K7" s="80"/>
      <c r="L7" s="81"/>
      <c r="M7" s="81"/>
      <c r="N7" s="81"/>
      <c r="O7" s="135"/>
      <c r="P7" s="135"/>
      <c r="Q7" s="81"/>
      <c r="R7" s="81"/>
      <c r="S7" s="82"/>
      <c r="T7" s="82"/>
      <c r="U7" s="82">
        <f>S7-T7</f>
        <v>0</v>
      </c>
      <c r="V7" s="134"/>
      <c r="W7" s="135"/>
      <c r="X7" s="135"/>
      <c r="Y7" s="131"/>
      <c r="Z7" s="136"/>
      <c r="AA7" s="135"/>
      <c r="AB7" s="83"/>
    </row>
    <row r="8" spans="1:28" s="84" customFormat="1" x14ac:dyDescent="0.2">
      <c r="A8" s="85"/>
      <c r="B8" s="86"/>
      <c r="C8" s="81"/>
      <c r="D8" s="137"/>
      <c r="E8" s="81"/>
      <c r="F8" s="81"/>
      <c r="G8" s="82"/>
      <c r="H8" s="82"/>
      <c r="I8" s="82">
        <f t="shared" ref="I8:I9" si="0">G8-H8</f>
        <v>0</v>
      </c>
      <c r="J8" s="134"/>
      <c r="K8" s="85"/>
      <c r="L8" s="86"/>
      <c r="M8" s="81"/>
      <c r="N8" s="137"/>
      <c r="O8" s="138"/>
      <c r="P8" s="138"/>
      <c r="Q8" s="81"/>
      <c r="R8" s="81"/>
      <c r="S8" s="82"/>
      <c r="T8" s="82"/>
      <c r="U8" s="82">
        <f>S8-T8</f>
        <v>0</v>
      </c>
      <c r="V8" s="142"/>
      <c r="W8" s="139"/>
      <c r="X8" s="135"/>
      <c r="Y8" s="137"/>
      <c r="Z8" s="137"/>
      <c r="AA8" s="138"/>
      <c r="AB8" s="83"/>
    </row>
    <row r="9" spans="1:28" s="84" customFormat="1" x14ac:dyDescent="0.2">
      <c r="A9" s="87"/>
      <c r="B9" s="81"/>
      <c r="C9" s="81"/>
      <c r="D9" s="81"/>
      <c r="E9" s="81"/>
      <c r="F9" s="81"/>
      <c r="G9" s="82"/>
      <c r="H9" s="82"/>
      <c r="I9" s="82">
        <f t="shared" si="0"/>
        <v>0</v>
      </c>
      <c r="J9" s="134"/>
      <c r="K9" s="87"/>
      <c r="L9" s="81"/>
      <c r="M9" s="81"/>
      <c r="N9" s="81"/>
      <c r="O9" s="139"/>
      <c r="P9" s="139"/>
      <c r="Q9" s="81"/>
      <c r="R9" s="81"/>
      <c r="S9" s="82"/>
      <c r="T9" s="82"/>
      <c r="U9" s="82">
        <f>S9-T9</f>
        <v>0</v>
      </c>
      <c r="V9" s="142"/>
      <c r="W9" s="139"/>
      <c r="X9" s="135"/>
      <c r="Y9" s="140"/>
      <c r="Z9" s="141"/>
      <c r="AA9" s="139"/>
      <c r="AB9" s="83"/>
    </row>
    <row r="10" spans="1:28" s="84" customFormat="1" x14ac:dyDescent="0.2">
      <c r="A10" s="85"/>
      <c r="B10" s="86"/>
      <c r="C10" s="81"/>
      <c r="D10" s="81"/>
      <c r="E10" s="81"/>
      <c r="F10" s="81"/>
      <c r="G10" s="82"/>
      <c r="H10" s="82"/>
      <c r="I10" s="82">
        <f>G10-H10</f>
        <v>0</v>
      </c>
      <c r="J10" s="134"/>
      <c r="K10" s="85"/>
      <c r="L10" s="86"/>
      <c r="M10" s="81"/>
      <c r="N10" s="81"/>
      <c r="O10" s="138"/>
      <c r="P10" s="138"/>
      <c r="Q10" s="81"/>
      <c r="R10" s="81"/>
      <c r="S10" s="82"/>
      <c r="T10" s="82"/>
      <c r="U10" s="82">
        <f>S10-T10</f>
        <v>0</v>
      </c>
      <c r="V10" s="142"/>
      <c r="W10" s="135"/>
      <c r="X10" s="135"/>
      <c r="Y10" s="137"/>
      <c r="Z10" s="137"/>
      <c r="AA10" s="138"/>
      <c r="AB10" s="83"/>
    </row>
    <row r="11" spans="1:28" s="84" customFormat="1" x14ac:dyDescent="0.2">
      <c r="A11" s="85"/>
      <c r="B11" s="86"/>
      <c r="C11" s="81"/>
      <c r="D11" s="81"/>
      <c r="E11" s="81"/>
      <c r="F11" s="81"/>
      <c r="G11" s="82"/>
      <c r="H11" s="82"/>
      <c r="I11" s="82">
        <f>G11-H11</f>
        <v>0</v>
      </c>
      <c r="J11" s="134"/>
      <c r="K11" s="85"/>
      <c r="L11" s="86"/>
      <c r="M11" s="81"/>
      <c r="N11" s="81"/>
      <c r="O11" s="138"/>
      <c r="P11" s="138"/>
      <c r="Q11" s="81"/>
      <c r="R11" s="81"/>
      <c r="S11" s="82"/>
      <c r="T11" s="82"/>
      <c r="U11" s="82">
        <f>S11-T11</f>
        <v>0</v>
      </c>
      <c r="V11" s="142"/>
      <c r="W11" s="139"/>
      <c r="X11" s="135"/>
      <c r="Y11" s="137"/>
      <c r="Z11" s="137"/>
      <c r="AA11" s="138"/>
      <c r="AB11" s="83"/>
    </row>
    <row r="12" spans="1:28" s="84" customFormat="1" x14ac:dyDescent="0.2">
      <c r="A12" s="85"/>
      <c r="B12" s="86"/>
      <c r="C12" s="81"/>
      <c r="D12" s="142"/>
      <c r="E12" s="81"/>
      <c r="F12" s="81"/>
      <c r="G12" s="82"/>
      <c r="H12" s="82"/>
      <c r="I12" s="82">
        <f t="shared" ref="I12:I16" si="1">G12-H12</f>
        <v>0</v>
      </c>
      <c r="J12" s="134"/>
      <c r="K12" s="85"/>
      <c r="L12" s="86"/>
      <c r="M12" s="81"/>
      <c r="N12" s="142"/>
      <c r="O12" s="138"/>
      <c r="P12" s="138"/>
      <c r="Q12" s="81"/>
      <c r="R12" s="81"/>
      <c r="S12" s="82"/>
      <c r="T12" s="82"/>
      <c r="U12" s="82">
        <f t="shared" ref="U12:U16" si="2">S12-T12</f>
        <v>0</v>
      </c>
      <c r="V12" s="142"/>
      <c r="W12" s="186"/>
      <c r="X12" s="135"/>
      <c r="Y12" s="142"/>
      <c r="Z12" s="142"/>
      <c r="AA12" s="139"/>
      <c r="AB12" s="83"/>
    </row>
    <row r="13" spans="1:28" s="84" customFormat="1" x14ac:dyDescent="0.2">
      <c r="A13" s="85"/>
      <c r="B13" s="86"/>
      <c r="C13" s="81"/>
      <c r="D13" s="81"/>
      <c r="E13" s="81"/>
      <c r="F13" s="81"/>
      <c r="G13" s="82"/>
      <c r="H13" s="82"/>
      <c r="I13" s="82">
        <f t="shared" si="1"/>
        <v>0</v>
      </c>
      <c r="J13" s="134"/>
      <c r="K13" s="85"/>
      <c r="L13" s="86"/>
      <c r="M13" s="81"/>
      <c r="N13" s="81"/>
      <c r="O13" s="138"/>
      <c r="P13" s="138"/>
      <c r="Q13" s="81"/>
      <c r="R13" s="81"/>
      <c r="S13" s="82"/>
      <c r="T13" s="82"/>
      <c r="U13" s="82">
        <f t="shared" si="2"/>
        <v>0</v>
      </c>
      <c r="V13" s="142"/>
      <c r="W13" s="135"/>
      <c r="X13" s="135"/>
      <c r="Y13" s="142"/>
      <c r="Z13" s="142"/>
      <c r="AA13" s="139"/>
      <c r="AB13" s="83"/>
    </row>
    <row r="14" spans="1:28" s="84" customFormat="1" x14ac:dyDescent="0.2">
      <c r="A14" s="85"/>
      <c r="B14" s="86"/>
      <c r="C14" s="81"/>
      <c r="D14" s="81"/>
      <c r="E14" s="81"/>
      <c r="F14" s="81"/>
      <c r="G14" s="82"/>
      <c r="H14" s="82"/>
      <c r="I14" s="82">
        <f t="shared" si="1"/>
        <v>0</v>
      </c>
      <c r="J14" s="134"/>
      <c r="K14" s="85"/>
      <c r="L14" s="86"/>
      <c r="M14" s="81"/>
      <c r="N14" s="81"/>
      <c r="O14" s="138"/>
      <c r="P14" s="138"/>
      <c r="Q14" s="81"/>
      <c r="R14" s="81"/>
      <c r="S14" s="82"/>
      <c r="T14" s="82"/>
      <c r="U14" s="82">
        <f t="shared" si="2"/>
        <v>0</v>
      </c>
      <c r="V14" s="142"/>
      <c r="W14" s="135"/>
      <c r="X14" s="135"/>
      <c r="Y14" s="142"/>
      <c r="Z14" s="142"/>
      <c r="AA14" s="139"/>
      <c r="AB14" s="83"/>
    </row>
    <row r="15" spans="1:28" s="84" customFormat="1" x14ac:dyDescent="0.2">
      <c r="A15" s="85"/>
      <c r="B15" s="86"/>
      <c r="C15" s="81"/>
      <c r="D15" s="81"/>
      <c r="E15" s="81"/>
      <c r="F15" s="81"/>
      <c r="G15" s="82"/>
      <c r="H15" s="82"/>
      <c r="I15" s="82">
        <f t="shared" si="1"/>
        <v>0</v>
      </c>
      <c r="J15" s="144"/>
      <c r="K15" s="138"/>
      <c r="L15" s="86"/>
      <c r="M15" s="81"/>
      <c r="N15" s="81"/>
      <c r="O15" s="138"/>
      <c r="P15" s="138"/>
      <c r="Q15" s="81"/>
      <c r="R15" s="81"/>
      <c r="S15" s="82"/>
      <c r="T15" s="82"/>
      <c r="U15" s="82">
        <f t="shared" si="2"/>
        <v>0</v>
      </c>
      <c r="V15" s="145"/>
      <c r="W15" s="135"/>
      <c r="X15" s="135"/>
      <c r="Y15" s="142"/>
      <c r="Z15" s="142"/>
      <c r="AA15" s="139"/>
      <c r="AB15" s="83"/>
    </row>
    <row r="16" spans="1:28" x14ac:dyDescent="0.2">
      <c r="A16" s="85"/>
      <c r="B16" s="86"/>
      <c r="C16" s="81"/>
      <c r="D16" s="81"/>
      <c r="E16" s="81"/>
      <c r="F16" s="81"/>
      <c r="G16" s="82"/>
      <c r="H16" s="82"/>
      <c r="I16" s="82">
        <f t="shared" si="1"/>
        <v>0</v>
      </c>
      <c r="J16" s="145"/>
      <c r="K16" s="85"/>
      <c r="L16" s="86"/>
      <c r="M16" s="81"/>
      <c r="N16" s="81"/>
      <c r="O16" s="138"/>
      <c r="P16" s="138"/>
      <c r="Q16" s="81"/>
      <c r="R16" s="81"/>
      <c r="S16" s="82"/>
      <c r="T16" s="82"/>
      <c r="U16" s="82">
        <f t="shared" si="2"/>
        <v>0</v>
      </c>
      <c r="V16" s="187"/>
      <c r="W16" s="135"/>
      <c r="X16" s="135"/>
      <c r="Y16" s="142"/>
      <c r="Z16" s="142"/>
      <c r="AA16" s="139"/>
      <c r="AB16" s="88"/>
    </row>
    <row r="17" spans="1:33" x14ac:dyDescent="0.2">
      <c r="A17" s="87" t="s">
        <v>253</v>
      </c>
      <c r="B17" s="146"/>
      <c r="C17" s="146"/>
      <c r="D17" s="146"/>
      <c r="E17" s="146"/>
      <c r="F17" s="146"/>
      <c r="G17" s="146"/>
      <c r="H17" s="147"/>
      <c r="I17" s="147">
        <f>G17-H17</f>
        <v>0</v>
      </c>
      <c r="J17" s="146"/>
      <c r="K17" s="148" t="s">
        <v>253</v>
      </c>
      <c r="L17" s="146"/>
      <c r="M17" s="146"/>
      <c r="N17" s="146"/>
      <c r="O17" s="146"/>
      <c r="P17" s="138"/>
      <c r="Q17" s="146"/>
      <c r="R17" s="146"/>
      <c r="S17" s="147"/>
      <c r="T17" s="147"/>
      <c r="U17" s="147">
        <f>S17-T17</f>
        <v>0</v>
      </c>
      <c r="V17" s="146"/>
      <c r="W17" s="146"/>
      <c r="X17" s="146"/>
      <c r="Y17" s="149"/>
      <c r="Z17" s="150"/>
      <c r="AA17" s="146"/>
      <c r="AB17" s="88"/>
    </row>
    <row r="18" spans="1:33" ht="22.5" x14ac:dyDescent="0.2">
      <c r="A18" s="87" t="s">
        <v>24</v>
      </c>
      <c r="B18" s="90">
        <f>SUM(B7:B17)</f>
        <v>0</v>
      </c>
      <c r="C18" s="90"/>
      <c r="D18" s="90"/>
      <c r="E18" s="90"/>
      <c r="F18" s="90"/>
      <c r="G18" s="91">
        <f>SUM(G7:G17)</f>
        <v>0</v>
      </c>
      <c r="H18" s="91">
        <f>SUM(H7:H17)</f>
        <v>0</v>
      </c>
      <c r="I18" s="91">
        <f>SUM(I7:I17)</f>
        <v>0</v>
      </c>
      <c r="J18" s="90"/>
      <c r="K18" s="89" t="s">
        <v>24</v>
      </c>
      <c r="L18" s="90">
        <f>SUM(L7:L17)</f>
        <v>0</v>
      </c>
      <c r="M18" s="92"/>
      <c r="N18" s="93"/>
      <c r="O18" s="94"/>
      <c r="P18" s="138"/>
      <c r="Q18" s="92"/>
      <c r="R18" s="92"/>
      <c r="S18" s="91">
        <f>SUM(S7:S17)</f>
        <v>0</v>
      </c>
      <c r="T18" s="91">
        <f>SUM(T7:T17)</f>
        <v>0</v>
      </c>
      <c r="U18" s="91">
        <f>SUM(U7:U17)</f>
        <v>0</v>
      </c>
      <c r="V18" s="142"/>
      <c r="W18" s="94"/>
      <c r="X18" s="151"/>
      <c r="Y18" s="152"/>
      <c r="Z18" s="153"/>
      <c r="AA18" s="151"/>
      <c r="AB18" s="88"/>
    </row>
    <row r="19" spans="1:33" x14ac:dyDescent="0.2">
      <c r="A19" s="154"/>
      <c r="B19" s="154"/>
      <c r="C19" s="154"/>
      <c r="D19" s="154"/>
      <c r="E19" s="154"/>
      <c r="F19" s="154"/>
      <c r="G19" s="155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5"/>
      <c r="T19" s="155"/>
      <c r="U19" s="155"/>
      <c r="V19" s="155"/>
      <c r="W19" s="154"/>
      <c r="X19" s="154"/>
      <c r="Y19" s="154"/>
      <c r="Z19" s="154"/>
      <c r="AA19" s="154"/>
    </row>
    <row r="20" spans="1:33" x14ac:dyDescent="0.2">
      <c r="A20" s="154"/>
      <c r="B20" s="154"/>
      <c r="C20" s="154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4"/>
      <c r="Z20" s="154"/>
      <c r="AA20" s="154"/>
    </row>
    <row r="21" spans="1:33" x14ac:dyDescent="0.2">
      <c r="A21" s="157" t="s">
        <v>1</v>
      </c>
      <c r="B21" s="158"/>
      <c r="C21" s="157"/>
      <c r="D21" s="159"/>
      <c r="E21" s="159"/>
      <c r="F21" s="159"/>
      <c r="G21" s="159"/>
      <c r="H21" s="159"/>
      <c r="I21" s="159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23"/>
      <c r="Z21" s="123"/>
      <c r="AA21" s="120"/>
    </row>
    <row r="22" spans="1:33" x14ac:dyDescent="0.2">
      <c r="A22" s="162" t="s">
        <v>2</v>
      </c>
      <c r="B22" s="163"/>
      <c r="C22" s="162"/>
      <c r="D22" s="162"/>
      <c r="E22" s="162"/>
      <c r="F22" s="162"/>
      <c r="G22" s="162"/>
      <c r="H22" s="162"/>
      <c r="I22" s="162"/>
      <c r="J22" s="162"/>
      <c r="K22" s="164"/>
      <c r="L22" s="164"/>
      <c r="M22" s="164"/>
      <c r="N22" s="164"/>
      <c r="O22" s="164"/>
      <c r="P22" s="164"/>
      <c r="Q22" s="165"/>
      <c r="R22" s="165"/>
      <c r="S22" s="165"/>
      <c r="T22" s="165"/>
      <c r="U22" s="161"/>
      <c r="V22" s="161"/>
      <c r="W22" s="120"/>
      <c r="X22" s="120"/>
      <c r="Y22" s="123"/>
      <c r="Z22" s="123"/>
      <c r="AA22" s="120"/>
    </row>
    <row r="23" spans="1:33" x14ac:dyDescent="0.2">
      <c r="A23" s="162" t="s">
        <v>3</v>
      </c>
      <c r="B23" s="163"/>
      <c r="C23" s="162"/>
      <c r="D23" s="162"/>
      <c r="E23" s="162"/>
      <c r="F23" s="162"/>
      <c r="G23" s="162"/>
      <c r="H23" s="162"/>
      <c r="I23" s="162"/>
      <c r="J23" s="162"/>
      <c r="K23" s="207"/>
      <c r="L23" s="166"/>
      <c r="M23" s="166"/>
      <c r="N23" s="166"/>
      <c r="O23" s="166"/>
      <c r="P23" s="166"/>
      <c r="Q23" s="165"/>
      <c r="R23" s="165"/>
      <c r="S23" s="165"/>
      <c r="T23" s="165"/>
      <c r="U23" s="161"/>
      <c r="V23" s="161"/>
      <c r="W23" s="120"/>
      <c r="X23" s="120"/>
      <c r="Y23" s="123"/>
      <c r="Z23" s="123"/>
      <c r="AA23" s="120"/>
    </row>
    <row r="24" spans="1:33" x14ac:dyDescent="0.2">
      <c r="A24" s="162" t="s">
        <v>7</v>
      </c>
      <c r="B24" s="163"/>
      <c r="C24" s="162"/>
      <c r="D24" s="162"/>
      <c r="E24" s="162"/>
      <c r="F24" s="162"/>
      <c r="G24" s="162"/>
      <c r="H24" s="162"/>
      <c r="I24" s="162"/>
      <c r="J24" s="162"/>
      <c r="K24" s="166"/>
      <c r="L24" s="166"/>
      <c r="M24" s="166"/>
      <c r="N24" s="166"/>
      <c r="O24" s="166"/>
      <c r="P24" s="166"/>
      <c r="Q24" s="165"/>
      <c r="R24" s="165"/>
      <c r="S24" s="165"/>
      <c r="T24" s="165"/>
      <c r="U24" s="161"/>
      <c r="V24" s="161"/>
      <c r="W24" s="120"/>
      <c r="X24" s="120"/>
      <c r="Y24" s="123"/>
      <c r="Z24" s="123"/>
      <c r="AA24" s="120"/>
    </row>
    <row r="25" spans="1:33" x14ac:dyDescent="0.2">
      <c r="A25" s="167" t="s">
        <v>4</v>
      </c>
      <c r="B25" s="168"/>
      <c r="C25" s="167"/>
      <c r="D25" s="167"/>
      <c r="E25" s="167"/>
      <c r="F25" s="167"/>
      <c r="G25" s="167"/>
      <c r="H25" s="167"/>
      <c r="I25" s="167"/>
      <c r="J25" s="167"/>
      <c r="K25" s="166"/>
      <c r="L25" s="166"/>
      <c r="M25" s="166"/>
      <c r="N25" s="166"/>
      <c r="O25" s="166"/>
      <c r="P25" s="166"/>
      <c r="Q25" s="165"/>
      <c r="R25" s="165"/>
      <c r="S25" s="165"/>
      <c r="T25" s="165"/>
      <c r="U25" s="161"/>
      <c r="V25" s="161"/>
      <c r="W25" s="120"/>
      <c r="X25" s="120"/>
      <c r="Y25" s="123"/>
      <c r="Z25" s="123"/>
      <c r="AA25" s="120"/>
    </row>
    <row r="26" spans="1:33" x14ac:dyDescent="0.2">
      <c r="A26" s="120"/>
      <c r="B26" s="169"/>
      <c r="C26" s="120"/>
      <c r="D26" s="120"/>
      <c r="E26" s="120"/>
      <c r="F26" s="120"/>
      <c r="G26" s="120"/>
      <c r="H26" s="120"/>
      <c r="I26" s="120"/>
      <c r="J26" s="120"/>
      <c r="K26" s="119"/>
      <c r="L26" s="119"/>
      <c r="M26" s="119"/>
      <c r="N26" s="119"/>
      <c r="O26" s="119"/>
      <c r="P26" s="119"/>
      <c r="Q26" s="120"/>
      <c r="R26" s="120"/>
      <c r="S26" s="120"/>
      <c r="T26" s="120"/>
      <c r="U26" s="120"/>
      <c r="V26" s="120"/>
      <c r="W26" s="120"/>
      <c r="X26" s="120"/>
      <c r="Y26" s="123"/>
      <c r="Z26" s="123"/>
      <c r="AA26" s="120"/>
    </row>
    <row r="27" spans="1:33" ht="12.75" x14ac:dyDescent="0.2">
      <c r="A27" s="170" t="s">
        <v>8</v>
      </c>
      <c r="B27" s="171"/>
      <c r="C27" s="170"/>
      <c r="D27" s="170"/>
      <c r="E27" s="170"/>
      <c r="F27" s="170"/>
      <c r="G27" s="170"/>
      <c r="H27" s="170"/>
      <c r="I27" s="170"/>
      <c r="J27" s="170"/>
      <c r="K27" s="37"/>
      <c r="L27" s="37"/>
      <c r="M27" s="37"/>
      <c r="N27" s="37"/>
      <c r="O27" s="37"/>
      <c r="P27" s="37"/>
      <c r="Q27" s="172"/>
      <c r="R27" s="172"/>
      <c r="S27" s="172"/>
      <c r="T27" s="172"/>
      <c r="U27" s="39"/>
      <c r="V27" s="39"/>
      <c r="W27" s="172"/>
      <c r="X27" s="120"/>
      <c r="Y27" s="123"/>
      <c r="Z27" s="123"/>
      <c r="AA27" s="120"/>
    </row>
    <row r="28" spans="1:33" ht="12.75" x14ac:dyDescent="0.2">
      <c r="A28" s="172" t="s">
        <v>54</v>
      </c>
      <c r="B28" s="38"/>
      <c r="C28" s="172"/>
      <c r="D28" s="172"/>
      <c r="E28" s="172"/>
      <c r="F28" s="172"/>
      <c r="G28" s="172"/>
      <c r="H28" s="172"/>
      <c r="I28" s="172"/>
      <c r="J28" s="172"/>
      <c r="K28" s="173"/>
      <c r="L28" s="173"/>
      <c r="M28" s="173"/>
      <c r="N28" s="173"/>
      <c r="O28" s="173"/>
      <c r="P28" s="173"/>
      <c r="Q28" s="174"/>
      <c r="R28" s="174"/>
      <c r="S28" s="174"/>
      <c r="T28" s="174"/>
      <c r="U28" s="39"/>
      <c r="V28" s="39"/>
      <c r="W28" s="172"/>
      <c r="X28" s="120"/>
      <c r="Y28" s="123"/>
      <c r="Z28" s="123"/>
      <c r="AA28" s="120"/>
    </row>
    <row r="29" spans="1:33" ht="12.75" x14ac:dyDescent="0.2">
      <c r="A29" s="175" t="s">
        <v>177</v>
      </c>
      <c r="B29" s="176"/>
      <c r="C29" s="175"/>
      <c r="D29" s="175"/>
      <c r="E29" s="175"/>
      <c r="F29" s="175"/>
      <c r="G29" s="175"/>
      <c r="H29" s="177"/>
      <c r="I29" s="177"/>
      <c r="J29" s="177"/>
      <c r="K29" s="1"/>
      <c r="L29" s="1"/>
      <c r="M29" s="1"/>
      <c r="N29" s="1"/>
      <c r="O29" s="1"/>
      <c r="P29" s="1"/>
      <c r="Q29" s="177"/>
      <c r="R29" s="177"/>
      <c r="S29" s="177"/>
      <c r="T29" s="177"/>
      <c r="U29" s="1"/>
      <c r="V29" s="1"/>
      <c r="W29" s="172"/>
      <c r="X29" s="178"/>
      <c r="Y29" s="179"/>
      <c r="Z29" s="179"/>
      <c r="AA29" s="178"/>
      <c r="AB29" s="95"/>
      <c r="AC29" s="95"/>
      <c r="AD29" s="95"/>
      <c r="AE29" s="95"/>
      <c r="AF29" s="95"/>
      <c r="AG29" s="95"/>
    </row>
    <row r="30" spans="1:33" ht="12.75" x14ac:dyDescent="0.2">
      <c r="A30" s="180" t="s">
        <v>150</v>
      </c>
      <c r="B30" s="181"/>
      <c r="C30" s="180"/>
      <c r="D30" s="180"/>
      <c r="E30" s="180"/>
      <c r="F30" s="180"/>
      <c r="G30" s="180"/>
      <c r="H30" s="180"/>
      <c r="I30" s="180"/>
      <c r="J30" s="180"/>
      <c r="K30" s="39"/>
      <c r="L30" s="39"/>
      <c r="M30" s="39"/>
      <c r="N30" s="39"/>
      <c r="O30" s="39"/>
      <c r="P30" s="39"/>
      <c r="Q30" s="180"/>
      <c r="R30" s="180"/>
      <c r="S30" s="180"/>
      <c r="T30" s="180"/>
      <c r="U30" s="39"/>
      <c r="V30" s="39"/>
      <c r="W30" s="172"/>
      <c r="X30" s="178"/>
      <c r="Y30" s="179"/>
      <c r="Z30" s="179"/>
      <c r="AA30" s="178"/>
      <c r="AB30" s="95"/>
      <c r="AC30" s="95"/>
      <c r="AD30" s="95"/>
      <c r="AE30" s="95"/>
      <c r="AF30" s="95"/>
      <c r="AG30" s="95"/>
    </row>
    <row r="31" spans="1:33" ht="12.75" x14ac:dyDescent="0.2">
      <c r="A31" s="180" t="s">
        <v>55</v>
      </c>
      <c r="B31" s="181"/>
      <c r="C31" s="180"/>
      <c r="D31" s="180"/>
      <c r="E31" s="180"/>
      <c r="F31" s="180"/>
      <c r="G31" s="180"/>
      <c r="H31" s="180"/>
      <c r="I31" s="180"/>
      <c r="J31" s="180"/>
      <c r="K31" s="39"/>
      <c r="L31" s="39"/>
      <c r="M31" s="39"/>
      <c r="N31" s="39"/>
      <c r="O31" s="39"/>
      <c r="P31" s="39"/>
      <c r="Q31" s="180"/>
      <c r="R31" s="180"/>
      <c r="S31" s="180"/>
      <c r="T31" s="180"/>
      <c r="U31" s="39"/>
      <c r="V31" s="39"/>
      <c r="W31" s="172"/>
      <c r="X31" s="178"/>
      <c r="Y31" s="179"/>
      <c r="Z31" s="179"/>
      <c r="AA31" s="178"/>
      <c r="AB31" s="95"/>
      <c r="AC31" s="95"/>
      <c r="AD31" s="95"/>
      <c r="AE31" s="95"/>
      <c r="AF31" s="95"/>
      <c r="AG31" s="95"/>
    </row>
    <row r="32" spans="1:33" ht="12.75" customHeight="1" x14ac:dyDescent="0.2">
      <c r="A32" s="296" t="s">
        <v>56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39"/>
      <c r="V32" s="39"/>
      <c r="W32" s="172"/>
      <c r="X32" s="178"/>
      <c r="Y32" s="179"/>
      <c r="Z32" s="179"/>
      <c r="AA32" s="178"/>
      <c r="AB32" s="95"/>
      <c r="AC32" s="95"/>
      <c r="AD32" s="95"/>
      <c r="AE32" s="95"/>
      <c r="AF32" s="95"/>
      <c r="AG32" s="95"/>
    </row>
    <row r="33" spans="1:33" ht="12.75" x14ac:dyDescent="0.2">
      <c r="A33" s="180" t="s">
        <v>57</v>
      </c>
      <c r="B33" s="181"/>
      <c r="C33" s="180"/>
      <c r="D33" s="180"/>
      <c r="E33" s="180"/>
      <c r="F33" s="180"/>
      <c r="G33" s="180"/>
      <c r="H33" s="180"/>
      <c r="I33" s="180"/>
      <c r="J33" s="180"/>
      <c r="K33" s="39"/>
      <c r="L33" s="39"/>
      <c r="M33" s="39"/>
      <c r="N33" s="39"/>
      <c r="O33" s="39"/>
      <c r="P33" s="39"/>
      <c r="Q33" s="180"/>
      <c r="R33" s="180"/>
      <c r="S33" s="180"/>
      <c r="T33" s="180"/>
      <c r="U33" s="39"/>
      <c r="V33" s="39"/>
      <c r="W33" s="172"/>
      <c r="X33" s="178"/>
      <c r="Y33" s="179"/>
      <c r="Z33" s="179"/>
      <c r="AA33" s="178"/>
      <c r="AB33" s="95"/>
      <c r="AC33" s="95"/>
      <c r="AD33" s="95"/>
      <c r="AE33" s="95"/>
      <c r="AF33" s="95"/>
      <c r="AG33" s="95"/>
    </row>
    <row r="34" spans="1:33" ht="12.75" x14ac:dyDescent="0.2">
      <c r="A34" s="180" t="s">
        <v>58</v>
      </c>
      <c r="B34" s="181"/>
      <c r="C34" s="180"/>
      <c r="D34" s="180"/>
      <c r="E34" s="180"/>
      <c r="F34" s="180"/>
      <c r="G34" s="180"/>
      <c r="H34" s="180"/>
      <c r="I34" s="180"/>
      <c r="J34" s="180"/>
      <c r="K34" s="39"/>
      <c r="L34" s="39"/>
      <c r="M34" s="39"/>
      <c r="N34" s="39"/>
      <c r="O34" s="39"/>
      <c r="P34" s="39"/>
      <c r="Q34" s="180"/>
      <c r="R34" s="180"/>
      <c r="S34" s="180"/>
      <c r="T34" s="180"/>
      <c r="U34" s="39"/>
      <c r="V34" s="39"/>
      <c r="W34" s="172"/>
      <c r="X34" s="178"/>
      <c r="Y34" s="179"/>
      <c r="Z34" s="179"/>
      <c r="AA34" s="178"/>
      <c r="AB34" s="95"/>
      <c r="AC34" s="95"/>
      <c r="AD34" s="95"/>
      <c r="AE34" s="95"/>
      <c r="AF34" s="95"/>
      <c r="AG34" s="95"/>
    </row>
    <row r="35" spans="1:33" ht="12.75" x14ac:dyDescent="0.2">
      <c r="A35" s="180" t="s">
        <v>59</v>
      </c>
      <c r="B35" s="181"/>
      <c r="C35" s="180"/>
      <c r="D35" s="180"/>
      <c r="E35" s="180"/>
      <c r="F35" s="180"/>
      <c r="G35" s="180"/>
      <c r="H35" s="180"/>
      <c r="I35" s="180"/>
      <c r="J35" s="180"/>
      <c r="K35" s="39"/>
      <c r="L35" s="39"/>
      <c r="M35" s="39"/>
      <c r="N35" s="39"/>
      <c r="O35" s="39"/>
      <c r="P35" s="39"/>
      <c r="Q35" s="180"/>
      <c r="R35" s="180"/>
      <c r="S35" s="180"/>
      <c r="T35" s="180"/>
      <c r="U35" s="39"/>
      <c r="V35" s="39"/>
      <c r="W35" s="172"/>
      <c r="X35" s="178"/>
      <c r="Y35" s="179"/>
      <c r="Z35" s="179"/>
      <c r="AA35" s="178"/>
      <c r="AB35" s="95"/>
      <c r="AC35" s="95"/>
      <c r="AD35" s="95"/>
      <c r="AE35" s="95"/>
      <c r="AF35" s="95"/>
      <c r="AG35" s="95"/>
    </row>
    <row r="36" spans="1:33" ht="12.75" x14ac:dyDescent="0.2">
      <c r="A36" s="180" t="s">
        <v>60</v>
      </c>
      <c r="B36" s="181"/>
      <c r="C36" s="180"/>
      <c r="D36" s="180"/>
      <c r="E36" s="180"/>
      <c r="F36" s="180"/>
      <c r="G36" s="180"/>
      <c r="H36" s="180"/>
      <c r="I36" s="180"/>
      <c r="J36" s="180"/>
      <c r="K36" s="39"/>
      <c r="L36" s="39"/>
      <c r="M36" s="39"/>
      <c r="N36" s="39"/>
      <c r="O36" s="39"/>
      <c r="P36" s="39"/>
      <c r="Q36" s="180"/>
      <c r="R36" s="180"/>
      <c r="S36" s="180"/>
      <c r="T36" s="180"/>
      <c r="U36" s="39"/>
      <c r="V36" s="39"/>
      <c r="W36" s="172"/>
      <c r="X36" s="178"/>
      <c r="Y36" s="179"/>
      <c r="Z36" s="179"/>
      <c r="AA36" s="178"/>
      <c r="AB36" s="95"/>
      <c r="AC36" s="95"/>
      <c r="AD36" s="95"/>
      <c r="AE36" s="95"/>
      <c r="AF36" s="95"/>
      <c r="AG36" s="95"/>
    </row>
    <row r="37" spans="1:33" ht="12.75" x14ac:dyDescent="0.2">
      <c r="A37" s="180" t="s">
        <v>154</v>
      </c>
      <c r="B37" s="181"/>
      <c r="C37" s="180"/>
      <c r="D37" s="180"/>
      <c r="E37" s="180"/>
      <c r="F37" s="180"/>
      <c r="G37" s="180"/>
      <c r="H37" s="180"/>
      <c r="I37" s="180"/>
      <c r="J37" s="180"/>
      <c r="K37" s="39"/>
      <c r="L37" s="39"/>
      <c r="M37" s="39"/>
      <c r="N37" s="39"/>
      <c r="O37" s="39"/>
      <c r="P37" s="39"/>
      <c r="Q37" s="180"/>
      <c r="R37" s="180"/>
      <c r="S37" s="180"/>
      <c r="T37" s="180"/>
      <c r="U37" s="39"/>
      <c r="V37" s="39"/>
      <c r="W37" s="172"/>
      <c r="X37" s="178"/>
      <c r="Y37" s="179"/>
      <c r="Z37" s="179"/>
      <c r="AA37" s="178"/>
      <c r="AB37" s="95"/>
      <c r="AC37" s="95"/>
      <c r="AD37" s="95"/>
      <c r="AE37" s="95"/>
      <c r="AF37" s="95"/>
      <c r="AG37" s="95"/>
    </row>
    <row r="38" spans="1:33" ht="12.75" x14ac:dyDescent="0.2">
      <c r="A38" s="180" t="s">
        <v>131</v>
      </c>
      <c r="B38" s="181"/>
      <c r="C38" s="180"/>
      <c r="D38" s="180"/>
      <c r="E38" s="180"/>
      <c r="F38" s="180"/>
      <c r="G38" s="180"/>
      <c r="H38" s="180"/>
      <c r="I38" s="180"/>
      <c r="J38" s="180"/>
      <c r="K38" s="39"/>
      <c r="L38" s="39"/>
      <c r="M38" s="39"/>
      <c r="N38" s="39"/>
      <c r="O38" s="39"/>
      <c r="P38" s="39"/>
      <c r="Q38" s="180"/>
      <c r="R38" s="180"/>
      <c r="S38" s="180"/>
      <c r="T38" s="180"/>
      <c r="U38" s="39"/>
      <c r="V38" s="39"/>
      <c r="W38" s="172"/>
      <c r="X38" s="178"/>
      <c r="Y38" s="179"/>
      <c r="Z38" s="179"/>
      <c r="AA38" s="178"/>
      <c r="AB38" s="95"/>
      <c r="AC38" s="95"/>
      <c r="AD38" s="95"/>
      <c r="AE38" s="95"/>
      <c r="AF38" s="95"/>
      <c r="AG38" s="95"/>
    </row>
    <row r="39" spans="1:33" ht="12.75" x14ac:dyDescent="0.2">
      <c r="A39" s="180" t="s">
        <v>61</v>
      </c>
      <c r="B39" s="181"/>
      <c r="C39" s="180"/>
      <c r="D39" s="180"/>
      <c r="E39" s="180"/>
      <c r="F39" s="180"/>
      <c r="G39" s="180"/>
      <c r="H39" s="180"/>
      <c r="I39" s="180"/>
      <c r="J39" s="180"/>
      <c r="K39" s="39"/>
      <c r="L39" s="39"/>
      <c r="M39" s="39"/>
      <c r="N39" s="39"/>
      <c r="O39" s="39"/>
      <c r="P39" s="39"/>
      <c r="Q39" s="180"/>
      <c r="R39" s="180"/>
      <c r="S39" s="180"/>
      <c r="T39" s="180"/>
      <c r="U39" s="39"/>
      <c r="V39" s="39"/>
      <c r="W39" s="172"/>
      <c r="X39" s="178"/>
      <c r="Y39" s="179"/>
      <c r="Z39" s="179"/>
      <c r="AA39" s="178"/>
      <c r="AB39" s="95"/>
      <c r="AC39" s="95"/>
      <c r="AD39" s="95"/>
      <c r="AE39" s="95"/>
      <c r="AF39" s="95"/>
      <c r="AG39" s="95"/>
    </row>
    <row r="40" spans="1:33" ht="12.75" x14ac:dyDescent="0.2">
      <c r="A40" s="264" t="s">
        <v>179</v>
      </c>
      <c r="B40" s="265"/>
      <c r="C40" s="264"/>
      <c r="D40" s="264"/>
      <c r="E40" s="264"/>
      <c r="F40" s="264"/>
      <c r="G40" s="264"/>
      <c r="H40" s="177"/>
      <c r="I40" s="177"/>
      <c r="J40" s="177"/>
      <c r="K40" s="1"/>
      <c r="L40" s="1"/>
      <c r="M40" s="1"/>
      <c r="N40" s="1"/>
      <c r="O40" s="1"/>
      <c r="P40" s="1"/>
      <c r="Q40" s="180"/>
      <c r="R40" s="180"/>
      <c r="S40" s="180"/>
      <c r="T40" s="180"/>
      <c r="U40" s="4"/>
      <c r="V40" s="4"/>
      <c r="W40" s="172"/>
      <c r="X40" s="178"/>
      <c r="Y40" s="179"/>
      <c r="Z40" s="179"/>
      <c r="AA40" s="178"/>
      <c r="AB40" s="95"/>
      <c r="AC40" s="95"/>
      <c r="AD40" s="95"/>
      <c r="AE40" s="95"/>
    </row>
    <row r="41" spans="1:33" ht="12.75" x14ac:dyDescent="0.2">
      <c r="A41" s="180" t="s">
        <v>62</v>
      </c>
      <c r="B41" s="181"/>
      <c r="C41" s="182"/>
      <c r="D41" s="182"/>
      <c r="E41" s="182"/>
      <c r="F41" s="182"/>
      <c r="G41" s="182"/>
      <c r="H41" s="182"/>
      <c r="I41" s="182"/>
      <c r="J41" s="182"/>
      <c r="K41" s="40"/>
      <c r="L41" s="40"/>
      <c r="M41" s="40"/>
      <c r="N41" s="40"/>
      <c r="O41" s="40"/>
      <c r="P41" s="40"/>
      <c r="Q41" s="183"/>
      <c r="R41" s="183"/>
      <c r="S41" s="183"/>
      <c r="T41" s="183"/>
      <c r="U41" s="4"/>
      <c r="V41" s="4"/>
      <c r="W41" s="172"/>
      <c r="X41" s="178"/>
      <c r="Y41" s="179"/>
      <c r="Z41" s="179"/>
      <c r="AA41" s="178"/>
      <c r="AB41" s="95"/>
      <c r="AC41" s="95"/>
      <c r="AD41" s="95"/>
      <c r="AE41" s="95"/>
    </row>
    <row r="42" spans="1:33" ht="12.75" x14ac:dyDescent="0.2">
      <c r="A42" s="180" t="s">
        <v>63</v>
      </c>
      <c r="B42" s="181"/>
      <c r="C42" s="180"/>
      <c r="D42" s="180"/>
      <c r="E42" s="182"/>
      <c r="F42" s="182"/>
      <c r="G42" s="182"/>
      <c r="H42" s="182"/>
      <c r="I42" s="182"/>
      <c r="J42" s="182"/>
      <c r="K42" s="40"/>
      <c r="L42" s="40"/>
      <c r="M42" s="40"/>
      <c r="N42" s="40"/>
      <c r="O42" s="40"/>
      <c r="P42" s="40"/>
      <c r="Q42" s="183"/>
      <c r="R42" s="183"/>
      <c r="S42" s="183"/>
      <c r="T42" s="183"/>
      <c r="U42" s="4"/>
      <c r="V42" s="4"/>
      <c r="W42" s="172"/>
      <c r="X42" s="178"/>
      <c r="Y42" s="179"/>
      <c r="Z42" s="179"/>
      <c r="AA42" s="178"/>
      <c r="AB42" s="95"/>
      <c r="AC42" s="95"/>
      <c r="AD42" s="95"/>
      <c r="AE42" s="95"/>
    </row>
    <row r="43" spans="1:33" ht="12.75" customHeight="1" x14ac:dyDescent="0.2">
      <c r="A43" s="296" t="s">
        <v>64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39"/>
      <c r="V43" s="39"/>
      <c r="W43" s="172"/>
      <c r="X43" s="178"/>
      <c r="Y43" s="179"/>
      <c r="Z43" s="179"/>
      <c r="AA43" s="178"/>
      <c r="AB43" s="95"/>
      <c r="AC43" s="95"/>
      <c r="AD43" s="95"/>
      <c r="AE43" s="95"/>
    </row>
    <row r="44" spans="1:33" ht="12.75" x14ac:dyDescent="0.2">
      <c r="A44" s="180" t="s">
        <v>65</v>
      </c>
      <c r="B44" s="181"/>
      <c r="C44" s="172"/>
      <c r="D44" s="172"/>
      <c r="E44" s="180"/>
      <c r="F44" s="180"/>
      <c r="G44" s="180"/>
      <c r="H44" s="180"/>
      <c r="I44" s="180"/>
      <c r="J44" s="180"/>
      <c r="K44" s="39"/>
      <c r="L44" s="39"/>
      <c r="M44" s="39"/>
      <c r="N44" s="39"/>
      <c r="O44" s="39"/>
      <c r="P44" s="39"/>
      <c r="Q44" s="180"/>
      <c r="R44" s="180"/>
      <c r="S44" s="180"/>
      <c r="T44" s="180"/>
      <c r="U44" s="39"/>
      <c r="V44" s="39"/>
      <c r="W44" s="172"/>
      <c r="X44" s="178"/>
      <c r="Y44" s="179"/>
      <c r="Z44" s="179"/>
      <c r="AA44" s="178"/>
      <c r="AB44" s="95"/>
      <c r="AC44" s="95"/>
      <c r="AD44" s="95"/>
      <c r="AE44" s="95"/>
    </row>
    <row r="45" spans="1:33" ht="12.75" x14ac:dyDescent="0.2">
      <c r="A45" s="180" t="s">
        <v>66</v>
      </c>
      <c r="B45" s="181"/>
      <c r="C45" s="180"/>
      <c r="D45" s="172"/>
      <c r="E45" s="180"/>
      <c r="F45" s="180"/>
      <c r="G45" s="180"/>
      <c r="H45" s="180"/>
      <c r="I45" s="180"/>
      <c r="J45" s="180"/>
      <c r="K45" s="39"/>
      <c r="L45" s="39"/>
      <c r="M45" s="39"/>
      <c r="N45" s="39"/>
      <c r="O45" s="39"/>
      <c r="P45" s="39"/>
      <c r="Q45" s="180"/>
      <c r="R45" s="180"/>
      <c r="S45" s="180"/>
      <c r="T45" s="180"/>
      <c r="U45" s="39"/>
      <c r="V45" s="39"/>
      <c r="W45" s="172"/>
      <c r="X45" s="178"/>
      <c r="Y45" s="179"/>
      <c r="Z45" s="179"/>
      <c r="AA45" s="178"/>
      <c r="AB45" s="95"/>
      <c r="AC45" s="95"/>
      <c r="AD45" s="95"/>
      <c r="AE45" s="95"/>
    </row>
    <row r="46" spans="1:33" ht="12.75" x14ac:dyDescent="0.2">
      <c r="A46" s="180" t="s">
        <v>67</v>
      </c>
      <c r="B46" s="181"/>
      <c r="C46" s="172"/>
      <c r="D46" s="172"/>
      <c r="E46" s="180"/>
      <c r="F46" s="180"/>
      <c r="G46" s="180"/>
      <c r="H46" s="180"/>
      <c r="I46" s="180"/>
      <c r="J46" s="180"/>
      <c r="K46" s="39"/>
      <c r="L46" s="39"/>
      <c r="M46" s="39"/>
      <c r="N46" s="39"/>
      <c r="O46" s="39"/>
      <c r="P46" s="39"/>
      <c r="Q46" s="180"/>
      <c r="R46" s="180"/>
      <c r="S46" s="180"/>
      <c r="T46" s="180"/>
      <c r="U46" s="39"/>
      <c r="V46" s="39"/>
      <c r="W46" s="172"/>
      <c r="X46" s="178"/>
      <c r="Y46" s="179"/>
      <c r="Z46" s="179"/>
      <c r="AA46" s="178"/>
      <c r="AB46" s="95"/>
      <c r="AC46" s="95"/>
      <c r="AD46" s="95"/>
      <c r="AE46" s="95"/>
    </row>
    <row r="47" spans="1:33" ht="12.75" x14ac:dyDescent="0.2">
      <c r="A47" s="180" t="s">
        <v>68</v>
      </c>
      <c r="B47" s="181"/>
      <c r="C47" s="180"/>
      <c r="D47" s="180"/>
      <c r="E47" s="180"/>
      <c r="F47" s="180"/>
      <c r="G47" s="180"/>
      <c r="H47" s="180"/>
      <c r="I47" s="180"/>
      <c r="J47" s="180"/>
      <c r="K47" s="39"/>
      <c r="L47" s="39"/>
      <c r="M47" s="39"/>
      <c r="N47" s="39"/>
      <c r="O47" s="39"/>
      <c r="P47" s="39"/>
      <c r="Q47" s="180"/>
      <c r="R47" s="180"/>
      <c r="S47" s="180"/>
      <c r="T47" s="180"/>
      <c r="U47" s="39"/>
      <c r="V47" s="39"/>
      <c r="W47" s="172"/>
      <c r="X47" s="178"/>
      <c r="Y47" s="179"/>
      <c r="Z47" s="179"/>
      <c r="AA47" s="178"/>
      <c r="AB47" s="95"/>
      <c r="AC47" s="95"/>
      <c r="AD47" s="95"/>
      <c r="AE47" s="95"/>
    </row>
    <row r="48" spans="1:33" ht="12.75" x14ac:dyDescent="0.2">
      <c r="A48" s="180" t="s">
        <v>69</v>
      </c>
      <c r="B48" s="181"/>
      <c r="C48" s="180"/>
      <c r="D48" s="180"/>
      <c r="E48" s="180"/>
      <c r="F48" s="180"/>
      <c r="G48" s="180"/>
      <c r="H48" s="180"/>
      <c r="I48" s="180"/>
      <c r="J48" s="180"/>
      <c r="K48" s="39"/>
      <c r="L48" s="39"/>
      <c r="M48" s="39"/>
      <c r="N48" s="39"/>
      <c r="O48" s="39"/>
      <c r="P48" s="39"/>
      <c r="Q48" s="180"/>
      <c r="R48" s="180"/>
      <c r="S48" s="180"/>
      <c r="T48" s="180"/>
      <c r="U48" s="39"/>
      <c r="V48" s="39"/>
      <c r="W48" s="172"/>
      <c r="X48" s="178"/>
      <c r="Y48" s="179"/>
      <c r="Z48" s="179"/>
      <c r="AA48" s="178"/>
      <c r="AB48" s="95"/>
      <c r="AC48" s="95"/>
      <c r="AD48" s="95"/>
      <c r="AE48" s="95"/>
    </row>
    <row r="49" spans="1:33" ht="12.75" x14ac:dyDescent="0.2">
      <c r="A49" s="180" t="s">
        <v>70</v>
      </c>
      <c r="B49" s="181"/>
      <c r="C49" s="180"/>
      <c r="D49" s="180"/>
      <c r="E49" s="180"/>
      <c r="F49" s="180"/>
      <c r="G49" s="180"/>
      <c r="H49" s="180"/>
      <c r="I49" s="180"/>
      <c r="J49" s="180"/>
      <c r="K49" s="39"/>
      <c r="L49" s="39"/>
      <c r="M49" s="39"/>
      <c r="N49" s="39"/>
      <c r="O49" s="39"/>
      <c r="P49" s="39"/>
      <c r="Q49" s="180"/>
      <c r="R49" s="180"/>
      <c r="S49" s="180"/>
      <c r="T49" s="180"/>
      <c r="U49" s="39"/>
      <c r="V49" s="39"/>
      <c r="W49" s="172"/>
      <c r="X49" s="178"/>
      <c r="Y49" s="179"/>
      <c r="Z49" s="179"/>
      <c r="AA49" s="178"/>
      <c r="AB49" s="95"/>
      <c r="AC49" s="95"/>
      <c r="AD49" s="95"/>
      <c r="AE49" s="95"/>
    </row>
    <row r="50" spans="1:33" ht="12.75" x14ac:dyDescent="0.2">
      <c r="A50" s="180" t="s">
        <v>155</v>
      </c>
      <c r="B50" s="181"/>
      <c r="C50" s="180"/>
      <c r="D50" s="180"/>
      <c r="E50" s="180"/>
      <c r="F50" s="180"/>
      <c r="G50" s="180"/>
      <c r="H50" s="180"/>
      <c r="I50" s="180"/>
      <c r="J50" s="180"/>
      <c r="K50" s="39"/>
      <c r="L50" s="39"/>
      <c r="M50" s="39"/>
      <c r="N50" s="39"/>
      <c r="O50" s="39"/>
      <c r="P50" s="39"/>
      <c r="Q50" s="180"/>
      <c r="R50" s="180"/>
      <c r="S50" s="180"/>
      <c r="T50" s="180"/>
      <c r="U50" s="39"/>
      <c r="V50" s="39"/>
      <c r="W50" s="172"/>
      <c r="X50" s="178"/>
      <c r="Y50" s="179"/>
      <c r="Z50" s="179"/>
      <c r="AA50" s="178"/>
      <c r="AB50" s="95"/>
      <c r="AC50" s="95"/>
      <c r="AD50" s="95"/>
      <c r="AE50" s="95"/>
    </row>
    <row r="51" spans="1:33" ht="12.75" x14ac:dyDescent="0.2">
      <c r="A51" s="180" t="s">
        <v>132</v>
      </c>
      <c r="B51" s="181"/>
      <c r="C51" s="180"/>
      <c r="D51" s="180"/>
      <c r="E51" s="180"/>
      <c r="F51" s="180"/>
      <c r="G51" s="180"/>
      <c r="H51" s="180"/>
      <c r="I51" s="180"/>
      <c r="J51" s="180"/>
      <c r="K51" s="39"/>
      <c r="L51" s="39"/>
      <c r="M51" s="39"/>
      <c r="N51" s="39"/>
      <c r="O51" s="39"/>
      <c r="P51" s="39"/>
      <c r="Q51" s="180"/>
      <c r="R51" s="180"/>
      <c r="S51" s="180"/>
      <c r="T51" s="180"/>
      <c r="U51" s="39"/>
      <c r="V51" s="39"/>
      <c r="W51" s="172"/>
      <c r="X51" s="178"/>
      <c r="Y51" s="179"/>
      <c r="Z51" s="179"/>
      <c r="AA51" s="178"/>
      <c r="AB51" s="95"/>
      <c r="AC51" s="95"/>
      <c r="AD51" s="95"/>
      <c r="AE51" s="95"/>
    </row>
    <row r="52" spans="1:33" ht="12.75" x14ac:dyDescent="0.2">
      <c r="A52" s="180" t="s">
        <v>71</v>
      </c>
      <c r="B52" s="181"/>
      <c r="C52" s="180"/>
      <c r="D52" s="180"/>
      <c r="E52" s="180"/>
      <c r="F52" s="180"/>
      <c r="G52" s="180"/>
      <c r="H52" s="180"/>
      <c r="I52" s="180"/>
      <c r="J52" s="180"/>
      <c r="K52" s="39"/>
      <c r="L52" s="39"/>
      <c r="M52" s="39"/>
      <c r="N52" s="39"/>
      <c r="O52" s="39"/>
      <c r="P52" s="39"/>
      <c r="Q52" s="180"/>
      <c r="R52" s="180"/>
      <c r="S52" s="180"/>
      <c r="T52" s="180"/>
      <c r="U52" s="39"/>
      <c r="V52" s="39"/>
      <c r="W52" s="172"/>
      <c r="X52" s="178"/>
      <c r="Y52" s="179"/>
      <c r="Z52" s="179"/>
      <c r="AA52" s="178"/>
      <c r="AB52" s="95"/>
      <c r="AC52" s="95"/>
      <c r="AD52" s="95"/>
      <c r="AE52" s="95"/>
      <c r="AF52" s="95"/>
      <c r="AG52" s="95"/>
    </row>
    <row r="53" spans="1:33" ht="30.75" customHeight="1" x14ac:dyDescent="0.2">
      <c r="A53" s="297" t="s">
        <v>180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184"/>
      <c r="X53" s="178"/>
      <c r="Y53" s="179"/>
      <c r="Z53" s="179"/>
      <c r="AA53" s="178"/>
      <c r="AB53" s="95"/>
      <c r="AC53" s="95"/>
      <c r="AD53" s="95"/>
      <c r="AE53" s="95"/>
    </row>
    <row r="54" spans="1:33" s="95" customFormat="1" ht="12.75" x14ac:dyDescent="0.2">
      <c r="A54" s="180" t="s">
        <v>72</v>
      </c>
      <c r="B54" s="181"/>
      <c r="C54" s="180"/>
      <c r="D54" s="180"/>
      <c r="E54" s="180"/>
      <c r="F54" s="180"/>
      <c r="G54" s="180"/>
      <c r="H54" s="180"/>
      <c r="I54" s="180"/>
      <c r="J54" s="180"/>
      <c r="K54" s="39"/>
      <c r="L54" s="39"/>
      <c r="M54" s="39"/>
      <c r="N54" s="39"/>
      <c r="O54" s="39"/>
      <c r="P54" s="39"/>
      <c r="Q54" s="180"/>
      <c r="R54" s="180"/>
      <c r="S54" s="180"/>
      <c r="T54" s="180"/>
      <c r="U54" s="39"/>
      <c r="V54" s="39"/>
      <c r="W54" s="180"/>
      <c r="X54" s="178"/>
      <c r="Y54" s="179"/>
      <c r="Z54" s="179"/>
      <c r="AA54" s="178"/>
    </row>
    <row r="55" spans="1:33" s="95" customFormat="1" ht="12.75" x14ac:dyDescent="0.2">
      <c r="A55" s="180" t="s">
        <v>73</v>
      </c>
      <c r="B55" s="181"/>
      <c r="C55" s="180"/>
      <c r="D55" s="180"/>
      <c r="E55" s="180"/>
      <c r="F55" s="180"/>
      <c r="G55" s="180"/>
      <c r="H55" s="180"/>
      <c r="I55" s="180"/>
      <c r="J55" s="180"/>
      <c r="K55" s="39"/>
      <c r="L55" s="39"/>
      <c r="M55" s="39"/>
      <c r="N55" s="39"/>
      <c r="O55" s="39"/>
      <c r="P55" s="39"/>
      <c r="Q55" s="180"/>
      <c r="R55" s="180"/>
      <c r="S55" s="180"/>
      <c r="T55" s="180"/>
      <c r="U55" s="39"/>
      <c r="V55" s="39"/>
      <c r="W55" s="180"/>
      <c r="X55" s="178"/>
      <c r="Y55" s="179"/>
      <c r="Z55" s="179"/>
      <c r="AA55" s="178"/>
    </row>
    <row r="56" spans="1:33" s="95" customFormat="1" ht="12.75" x14ac:dyDescent="0.2">
      <c r="A56" s="180" t="s">
        <v>133</v>
      </c>
      <c r="B56" s="181"/>
      <c r="C56" s="180"/>
      <c r="D56" s="180"/>
      <c r="E56" s="180"/>
      <c r="F56" s="180"/>
      <c r="G56" s="180"/>
      <c r="H56" s="180"/>
      <c r="I56" s="180"/>
      <c r="J56" s="180"/>
      <c r="K56" s="39"/>
      <c r="L56" s="39"/>
      <c r="M56" s="39"/>
      <c r="N56" s="39"/>
      <c r="O56" s="39"/>
      <c r="P56" s="39"/>
      <c r="Q56" s="180"/>
      <c r="R56" s="180"/>
      <c r="S56" s="180"/>
      <c r="T56" s="180"/>
      <c r="U56" s="39"/>
      <c r="V56" s="39"/>
      <c r="W56" s="180"/>
      <c r="X56" s="178"/>
      <c r="Y56" s="179"/>
      <c r="Z56" s="179"/>
      <c r="AA56" s="178"/>
    </row>
    <row r="57" spans="1:33" s="95" customFormat="1" ht="12.75" x14ac:dyDescent="0.2">
      <c r="A57" s="180" t="s">
        <v>74</v>
      </c>
      <c r="B57" s="181"/>
      <c r="C57" s="180"/>
      <c r="D57" s="180"/>
      <c r="E57" s="180"/>
      <c r="F57" s="180"/>
      <c r="G57" s="180"/>
      <c r="H57" s="180"/>
      <c r="I57" s="180"/>
      <c r="J57" s="180"/>
      <c r="K57" s="39"/>
      <c r="L57" s="39"/>
      <c r="M57" s="39"/>
      <c r="N57" s="39"/>
      <c r="O57" s="39"/>
      <c r="P57" s="39"/>
      <c r="Q57" s="180"/>
      <c r="R57" s="180"/>
      <c r="S57" s="180"/>
      <c r="T57" s="180"/>
      <c r="U57" s="39"/>
      <c r="V57" s="39"/>
      <c r="W57" s="180"/>
      <c r="X57" s="178"/>
      <c r="Y57" s="179"/>
      <c r="Z57" s="179"/>
      <c r="AA57" s="178"/>
    </row>
    <row r="58" spans="1:33" s="95" customFormat="1" ht="12.75" x14ac:dyDescent="0.2">
      <c r="A58" s="180"/>
      <c r="B58" s="181"/>
      <c r="C58" s="180"/>
      <c r="D58" s="180"/>
      <c r="E58" s="180"/>
      <c r="F58" s="180"/>
      <c r="G58" s="180"/>
      <c r="H58" s="180"/>
      <c r="I58" s="180"/>
      <c r="J58" s="180"/>
      <c r="K58" s="39"/>
      <c r="L58" s="39"/>
      <c r="M58" s="39"/>
      <c r="N58" s="39"/>
      <c r="O58" s="39"/>
      <c r="P58" s="39"/>
      <c r="Q58" s="180"/>
      <c r="R58" s="180"/>
      <c r="S58" s="180"/>
      <c r="T58" s="180"/>
      <c r="U58" s="39"/>
      <c r="V58" s="39"/>
      <c r="W58" s="180"/>
      <c r="X58" s="178"/>
      <c r="Y58" s="179"/>
      <c r="Z58" s="179"/>
      <c r="AA58" s="178"/>
    </row>
    <row r="59" spans="1:33" ht="12.75" x14ac:dyDescent="0.2">
      <c r="A59" s="180" t="s">
        <v>148</v>
      </c>
      <c r="B59" s="181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37"/>
      <c r="N59" s="37"/>
      <c r="O59" s="37"/>
      <c r="P59" s="37"/>
      <c r="Q59" s="37"/>
      <c r="R59" s="37"/>
      <c r="S59" s="37"/>
      <c r="T59" s="172"/>
      <c r="U59" s="185"/>
      <c r="V59" s="185"/>
      <c r="W59" s="39"/>
      <c r="X59" s="120"/>
      <c r="Y59" s="123"/>
      <c r="Z59" s="123"/>
      <c r="AA59" s="120"/>
    </row>
    <row r="60" spans="1:33" x14ac:dyDescent="0.2">
      <c r="C60" s="95"/>
      <c r="D60" s="95"/>
      <c r="E60" s="95"/>
      <c r="F60" s="95"/>
      <c r="G60" s="95"/>
      <c r="H60" s="95"/>
      <c r="I60" s="95"/>
      <c r="J60" s="95"/>
      <c r="K60" s="95"/>
      <c r="L60" s="95"/>
      <c r="W60" s="96"/>
    </row>
    <row r="61" spans="1:33" x14ac:dyDescent="0.2">
      <c r="C61" s="95"/>
      <c r="D61" s="95"/>
      <c r="E61" s="95"/>
      <c r="F61" s="95"/>
      <c r="G61" s="95"/>
      <c r="H61" s="95"/>
      <c r="I61" s="95"/>
      <c r="J61" s="95"/>
      <c r="K61" s="95"/>
      <c r="L61" s="95"/>
      <c r="W61" s="96"/>
    </row>
    <row r="62" spans="1:33" x14ac:dyDescent="0.2">
      <c r="C62" s="95"/>
      <c r="D62" s="95"/>
      <c r="E62" s="95"/>
      <c r="F62" s="95"/>
      <c r="G62" s="95"/>
      <c r="H62" s="95"/>
      <c r="I62" s="95"/>
      <c r="J62" s="95"/>
      <c r="K62" s="95"/>
      <c r="L62" s="95"/>
      <c r="W62" s="96"/>
    </row>
    <row r="63" spans="1:33" x14ac:dyDescent="0.2">
      <c r="C63" s="95"/>
      <c r="D63" s="95"/>
      <c r="E63" s="95"/>
      <c r="F63" s="95"/>
      <c r="G63" s="95"/>
      <c r="H63" s="95"/>
      <c r="I63" s="95"/>
      <c r="J63" s="95"/>
      <c r="K63" s="95"/>
      <c r="L63" s="95"/>
      <c r="W63" s="96"/>
    </row>
    <row r="65" spans="3:23" x14ac:dyDescent="0.2">
      <c r="C65" s="97"/>
      <c r="D65" s="97"/>
      <c r="E65" s="97"/>
      <c r="F65" s="97"/>
      <c r="G65" s="97"/>
      <c r="H65" s="97"/>
      <c r="I65" s="97"/>
      <c r="J65" s="97"/>
      <c r="K65" s="97"/>
      <c r="L65" s="97"/>
      <c r="W65" s="96"/>
    </row>
    <row r="66" spans="3:23" x14ac:dyDescent="0.2">
      <c r="C66" s="97"/>
      <c r="D66" s="97"/>
      <c r="E66" s="97"/>
      <c r="F66" s="97"/>
      <c r="G66" s="97"/>
      <c r="H66" s="97"/>
      <c r="I66" s="97"/>
      <c r="J66" s="97"/>
      <c r="K66" s="97"/>
      <c r="L66" s="97"/>
      <c r="W66" s="96"/>
    </row>
  </sheetData>
  <mergeCells count="5">
    <mergeCell ref="K4:AA4"/>
    <mergeCell ref="A32:T32"/>
    <mergeCell ref="A43:T43"/>
    <mergeCell ref="A53:V53"/>
    <mergeCell ref="A4:J4"/>
  </mergeCells>
  <pageMargins left="0.27559055118110237" right="0.15748031496062992" top="0.98425196850393704" bottom="0.6692913385826772" header="0.51181102362204722" footer="0.51181102362204722"/>
  <pageSetup paperSize="9" scale="58" orientation="landscape" r:id="rId1"/>
  <headerFooter alignWithMargins="0"/>
  <rowBreaks count="1" manualBreakCount="1">
    <brk id="2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CC"/>
  </sheetPr>
  <dimension ref="A1:AG66"/>
  <sheetViews>
    <sheetView zoomScaleNormal="100" workbookViewId="0">
      <pane xSplit="1" ySplit="6" topLeftCell="C7" activePane="bottomRight" state="frozen"/>
      <selection activeCell="O39" sqref="O39"/>
      <selection pane="topRight" activeCell="O39" sqref="O39"/>
      <selection pane="bottomLeft" activeCell="O39" sqref="O39"/>
      <selection pane="bottomRight"/>
    </sheetView>
  </sheetViews>
  <sheetFormatPr defaultRowHeight="11.25" x14ac:dyDescent="0.2"/>
  <cols>
    <col min="1" max="1" width="16.28515625" style="114" customWidth="1"/>
    <col min="2" max="2" width="6.85546875" style="108" bestFit="1" customWidth="1"/>
    <col min="3" max="3" width="3.42578125" style="114" bestFit="1" customWidth="1"/>
    <col min="4" max="4" width="8.5703125" style="114" customWidth="1"/>
    <col min="5" max="5" width="7.5703125" style="114" bestFit="1" customWidth="1"/>
    <col min="6" max="6" width="8.5703125" style="114" bestFit="1" customWidth="1"/>
    <col min="7" max="7" width="8.7109375" style="114" bestFit="1" customWidth="1"/>
    <col min="8" max="8" width="7.85546875" style="114" bestFit="1" customWidth="1"/>
    <col min="9" max="9" width="6.140625" style="114" bestFit="1" customWidth="1"/>
    <col min="10" max="10" width="8.7109375" style="114" bestFit="1" customWidth="1"/>
    <col min="11" max="11" width="16.7109375" style="114" bestFit="1" customWidth="1"/>
    <col min="12" max="12" width="6.85546875" style="114" bestFit="1" customWidth="1"/>
    <col min="13" max="13" width="3.42578125" style="260" bestFit="1" customWidth="1"/>
    <col min="14" max="14" width="8.5703125" style="260" customWidth="1"/>
    <col min="15" max="16" width="11.140625" style="260" customWidth="1"/>
    <col min="17" max="17" width="7.5703125" style="260" bestFit="1" customWidth="1"/>
    <col min="18" max="19" width="8.5703125" style="260" bestFit="1" customWidth="1"/>
    <col min="20" max="20" width="7.42578125" style="114" bestFit="1" customWidth="1"/>
    <col min="21" max="21" width="6" style="261" bestFit="1" customWidth="1"/>
    <col min="22" max="22" width="6.140625" style="261" bestFit="1" customWidth="1"/>
    <col min="23" max="23" width="24.7109375" style="114" customWidth="1"/>
    <col min="24" max="24" width="16.7109375" style="114" bestFit="1" customWidth="1"/>
    <col min="25" max="26" width="6.85546875" style="109" customWidth="1"/>
    <col min="27" max="27" width="11.7109375" style="114" customWidth="1"/>
    <col min="28" max="16384" width="9.140625" style="114"/>
  </cols>
  <sheetData>
    <row r="1" spans="1:27" ht="15" x14ac:dyDescent="0.2">
      <c r="A1" s="208" t="s">
        <v>174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  <c r="N1" s="211"/>
      <c r="O1" s="211"/>
      <c r="P1" s="211"/>
      <c r="Q1" s="211"/>
      <c r="R1" s="211"/>
      <c r="S1" s="211"/>
      <c r="T1" s="212"/>
      <c r="U1" s="213"/>
      <c r="V1" s="213"/>
      <c r="W1" s="214" t="s">
        <v>144</v>
      </c>
      <c r="X1" s="212"/>
      <c r="Y1" s="215"/>
      <c r="Z1" s="215"/>
      <c r="AA1" s="212"/>
    </row>
    <row r="2" spans="1:27" x14ac:dyDescent="0.2">
      <c r="A2" s="216" t="s">
        <v>15</v>
      </c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2"/>
      <c r="Y2" s="215"/>
      <c r="Z2" s="215"/>
      <c r="AA2" s="212"/>
    </row>
    <row r="3" spans="1:27" x14ac:dyDescent="0.2">
      <c r="A3" s="219" t="s">
        <v>0</v>
      </c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12"/>
      <c r="Y3" s="215"/>
      <c r="Z3" s="215"/>
      <c r="AA3" s="212"/>
    </row>
    <row r="4" spans="1:27" ht="11.25" customHeight="1" x14ac:dyDescent="0.2">
      <c r="A4" s="301" t="s">
        <v>175</v>
      </c>
      <c r="B4" s="301"/>
      <c r="C4" s="301"/>
      <c r="D4" s="301"/>
      <c r="E4" s="301"/>
      <c r="F4" s="301"/>
      <c r="G4" s="301"/>
      <c r="H4" s="301"/>
      <c r="I4" s="301"/>
      <c r="J4" s="223"/>
      <c r="K4" s="302" t="s">
        <v>182</v>
      </c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</row>
    <row r="5" spans="1:27" ht="33.75" x14ac:dyDescent="0.2">
      <c r="A5" s="135" t="s">
        <v>29</v>
      </c>
      <c r="B5" s="81" t="s">
        <v>31</v>
      </c>
      <c r="C5" s="81" t="s">
        <v>30</v>
      </c>
      <c r="D5" s="224" t="s">
        <v>36</v>
      </c>
      <c r="E5" s="81" t="s">
        <v>32</v>
      </c>
      <c r="F5" s="81" t="s">
        <v>33</v>
      </c>
      <c r="G5" s="225" t="s">
        <v>34</v>
      </c>
      <c r="H5" s="225" t="s">
        <v>35</v>
      </c>
      <c r="I5" s="226" t="s">
        <v>46</v>
      </c>
      <c r="J5" s="227" t="s">
        <v>47</v>
      </c>
      <c r="K5" s="228" t="s">
        <v>29</v>
      </c>
      <c r="L5" s="229" t="s">
        <v>31</v>
      </c>
      <c r="M5" s="229" t="s">
        <v>30</v>
      </c>
      <c r="N5" s="137" t="s">
        <v>36</v>
      </c>
      <c r="O5" s="230" t="s">
        <v>48</v>
      </c>
      <c r="P5" s="230" t="s">
        <v>49</v>
      </c>
      <c r="Q5" s="229" t="s">
        <v>32</v>
      </c>
      <c r="R5" s="229" t="s">
        <v>33</v>
      </c>
      <c r="S5" s="226" t="s">
        <v>37</v>
      </c>
      <c r="T5" s="226" t="s">
        <v>41</v>
      </c>
      <c r="U5" s="226" t="s">
        <v>46</v>
      </c>
      <c r="V5" s="227" t="s">
        <v>47</v>
      </c>
      <c r="W5" s="135" t="s">
        <v>25</v>
      </c>
      <c r="X5" s="230" t="s">
        <v>50</v>
      </c>
      <c r="Y5" s="230" t="s">
        <v>51</v>
      </c>
      <c r="Z5" s="266" t="s">
        <v>52</v>
      </c>
      <c r="AA5" s="230" t="s">
        <v>53</v>
      </c>
    </row>
    <row r="6" spans="1:27" s="108" customFormat="1" x14ac:dyDescent="0.2">
      <c r="A6" s="231">
        <v>1</v>
      </c>
      <c r="B6" s="232">
        <v>2</v>
      </c>
      <c r="C6" s="232">
        <v>3</v>
      </c>
      <c r="D6" s="232">
        <v>4</v>
      </c>
      <c r="E6" s="232">
        <v>5</v>
      </c>
      <c r="F6" s="232">
        <v>6</v>
      </c>
      <c r="G6" s="233">
        <v>7</v>
      </c>
      <c r="H6" s="233">
        <v>8</v>
      </c>
      <c r="I6" s="232">
        <v>9</v>
      </c>
      <c r="J6" s="234">
        <v>10</v>
      </c>
      <c r="K6" s="232">
        <v>11</v>
      </c>
      <c r="L6" s="232">
        <v>12</v>
      </c>
      <c r="M6" s="232">
        <v>13</v>
      </c>
      <c r="N6" s="234">
        <v>14</v>
      </c>
      <c r="O6" s="234">
        <v>15</v>
      </c>
      <c r="P6" s="234">
        <v>16</v>
      </c>
      <c r="Q6" s="232">
        <v>17</v>
      </c>
      <c r="R6" s="232">
        <v>18</v>
      </c>
      <c r="S6" s="232">
        <v>19</v>
      </c>
      <c r="T6" s="141">
        <v>20</v>
      </c>
      <c r="U6" s="234">
        <v>21</v>
      </c>
      <c r="V6" s="234">
        <v>22</v>
      </c>
      <c r="W6" s="234">
        <v>23</v>
      </c>
      <c r="X6" s="234">
        <v>24</v>
      </c>
      <c r="Y6" s="234">
        <v>25</v>
      </c>
      <c r="Z6" s="234">
        <v>26</v>
      </c>
      <c r="AA6" s="234">
        <v>27</v>
      </c>
    </row>
    <row r="7" spans="1:27" s="109" customFormat="1" x14ac:dyDescent="0.2">
      <c r="A7" s="80" t="s">
        <v>89</v>
      </c>
      <c r="B7" s="81"/>
      <c r="C7" s="81"/>
      <c r="D7" s="81"/>
      <c r="E7" s="81"/>
      <c r="F7" s="81"/>
      <c r="G7" s="82"/>
      <c r="H7" s="82"/>
      <c r="I7" s="82"/>
      <c r="J7" s="134"/>
      <c r="K7" s="80" t="s">
        <v>89</v>
      </c>
      <c r="L7" s="81"/>
      <c r="M7" s="81"/>
      <c r="N7" s="81"/>
      <c r="O7" s="135"/>
      <c r="P7" s="135"/>
      <c r="Q7" s="81"/>
      <c r="R7" s="81"/>
      <c r="S7" s="82"/>
      <c r="T7" s="82"/>
      <c r="U7" s="82"/>
      <c r="V7" s="134"/>
      <c r="W7" s="135"/>
      <c r="X7" s="135"/>
      <c r="Y7" s="137"/>
      <c r="Z7" s="235"/>
      <c r="AA7" s="135"/>
    </row>
    <row r="8" spans="1:27" s="109" customFormat="1" x14ac:dyDescent="0.2">
      <c r="A8" s="85" t="s">
        <v>90</v>
      </c>
      <c r="B8" s="86">
        <v>1</v>
      </c>
      <c r="C8" s="81" t="s">
        <v>91</v>
      </c>
      <c r="D8" s="137" t="s">
        <v>92</v>
      </c>
      <c r="E8" s="81">
        <v>3100</v>
      </c>
      <c r="F8" s="81">
        <v>4000</v>
      </c>
      <c r="G8" s="82">
        <v>3580</v>
      </c>
      <c r="H8" s="82">
        <v>3580</v>
      </c>
      <c r="I8" s="82">
        <f>G8-H8</f>
        <v>0</v>
      </c>
      <c r="J8" s="134"/>
      <c r="K8" s="85" t="s">
        <v>90</v>
      </c>
      <c r="L8" s="86">
        <v>1</v>
      </c>
      <c r="M8" s="81" t="s">
        <v>91</v>
      </c>
      <c r="N8" s="137" t="s">
        <v>92</v>
      </c>
      <c r="O8" s="138" t="s">
        <v>93</v>
      </c>
      <c r="P8" s="138" t="s">
        <v>181</v>
      </c>
      <c r="Q8" s="81">
        <v>3100</v>
      </c>
      <c r="R8" s="81">
        <v>4000</v>
      </c>
      <c r="S8" s="82">
        <v>3580</v>
      </c>
      <c r="T8" s="82">
        <v>3580</v>
      </c>
      <c r="U8" s="82">
        <f>S8-T8</f>
        <v>0</v>
      </c>
      <c r="V8" s="134"/>
      <c r="W8" s="139"/>
      <c r="X8" s="135" t="s">
        <v>94</v>
      </c>
      <c r="Y8" s="137">
        <v>4</v>
      </c>
      <c r="Z8" s="235"/>
      <c r="AA8" s="138" t="s">
        <v>95</v>
      </c>
    </row>
    <row r="9" spans="1:27" s="109" customFormat="1" x14ac:dyDescent="0.2">
      <c r="A9" s="87" t="s">
        <v>96</v>
      </c>
      <c r="B9" s="81"/>
      <c r="C9" s="81"/>
      <c r="D9" s="81"/>
      <c r="E9" s="81"/>
      <c r="F9" s="81"/>
      <c r="G9" s="82"/>
      <c r="H9" s="82"/>
      <c r="I9" s="82"/>
      <c r="J9" s="134"/>
      <c r="K9" s="87" t="s">
        <v>96</v>
      </c>
      <c r="L9" s="81"/>
      <c r="M9" s="81"/>
      <c r="N9" s="81"/>
      <c r="O9" s="139"/>
      <c r="P9" s="139"/>
      <c r="Q9" s="81"/>
      <c r="R9" s="81"/>
      <c r="S9" s="82"/>
      <c r="T9" s="82"/>
      <c r="U9" s="82"/>
      <c r="V9" s="134"/>
      <c r="W9" s="139"/>
      <c r="X9" s="135"/>
      <c r="Y9" s="142"/>
      <c r="Z9" s="141"/>
      <c r="AA9" s="139"/>
    </row>
    <row r="10" spans="1:27" s="109" customFormat="1" ht="22.5" x14ac:dyDescent="0.2">
      <c r="A10" s="85" t="s">
        <v>97</v>
      </c>
      <c r="B10" s="86">
        <v>1</v>
      </c>
      <c r="C10" s="81" t="s">
        <v>91</v>
      </c>
      <c r="D10" s="81" t="s">
        <v>98</v>
      </c>
      <c r="E10" s="81">
        <v>1250</v>
      </c>
      <c r="F10" s="81">
        <v>3100</v>
      </c>
      <c r="G10" s="82">
        <v>1450</v>
      </c>
      <c r="H10" s="82">
        <v>1450</v>
      </c>
      <c r="I10" s="82">
        <f>G10-H10</f>
        <v>0</v>
      </c>
      <c r="J10" s="134"/>
      <c r="K10" s="85" t="s">
        <v>97</v>
      </c>
      <c r="L10" s="86">
        <v>1</v>
      </c>
      <c r="M10" s="81" t="s">
        <v>91</v>
      </c>
      <c r="N10" s="81" t="s">
        <v>98</v>
      </c>
      <c r="O10" s="138" t="s">
        <v>99</v>
      </c>
      <c r="P10" s="138" t="s">
        <v>100</v>
      </c>
      <c r="Q10" s="81">
        <v>1250</v>
      </c>
      <c r="R10" s="81">
        <v>3100</v>
      </c>
      <c r="S10" s="110">
        <v>1500</v>
      </c>
      <c r="T10" s="110">
        <v>1500</v>
      </c>
      <c r="U10" s="82">
        <f>S10-T10</f>
        <v>0</v>
      </c>
      <c r="V10" s="134"/>
      <c r="W10" s="135" t="s">
        <v>101</v>
      </c>
      <c r="X10" s="135" t="s">
        <v>94</v>
      </c>
      <c r="Y10" s="137">
        <v>2</v>
      </c>
      <c r="Z10" s="235" t="s">
        <v>102</v>
      </c>
      <c r="AA10" s="138" t="s">
        <v>103</v>
      </c>
    </row>
    <row r="11" spans="1:27" s="109" customFormat="1" ht="22.5" x14ac:dyDescent="0.2">
      <c r="A11" s="85" t="s">
        <v>104</v>
      </c>
      <c r="B11" s="86">
        <v>1</v>
      </c>
      <c r="C11" s="81" t="s">
        <v>105</v>
      </c>
      <c r="D11" s="81"/>
      <c r="E11" s="81">
        <v>800</v>
      </c>
      <c r="F11" s="81">
        <v>1600</v>
      </c>
      <c r="G11" s="82">
        <v>1050</v>
      </c>
      <c r="H11" s="82">
        <v>1050</v>
      </c>
      <c r="I11" s="82">
        <f>G11-H11</f>
        <v>0</v>
      </c>
      <c r="J11" s="134"/>
      <c r="K11" s="85" t="s">
        <v>104</v>
      </c>
      <c r="L11" s="86">
        <v>1</v>
      </c>
      <c r="M11" s="81" t="s">
        <v>105</v>
      </c>
      <c r="N11" s="81"/>
      <c r="O11" s="138" t="s">
        <v>106</v>
      </c>
      <c r="P11" s="138" t="s">
        <v>107</v>
      </c>
      <c r="Q11" s="81">
        <v>800</v>
      </c>
      <c r="R11" s="81">
        <v>1600</v>
      </c>
      <c r="S11" s="82">
        <v>1050</v>
      </c>
      <c r="T11" s="82">
        <v>1050</v>
      </c>
      <c r="U11" s="82">
        <f>S11-T11</f>
        <v>0</v>
      </c>
      <c r="V11" s="134"/>
      <c r="W11" s="139"/>
      <c r="X11" s="135" t="s">
        <v>108</v>
      </c>
      <c r="Y11" s="137">
        <v>2</v>
      </c>
      <c r="Z11" s="235"/>
      <c r="AA11" s="138" t="s">
        <v>109</v>
      </c>
    </row>
    <row r="12" spans="1:27" s="109" customFormat="1" ht="22.5" x14ac:dyDescent="0.2">
      <c r="A12" s="85" t="s">
        <v>110</v>
      </c>
      <c r="B12" s="86">
        <v>1</v>
      </c>
      <c r="C12" s="81" t="s">
        <v>91</v>
      </c>
      <c r="D12" s="142" t="s">
        <v>98</v>
      </c>
      <c r="E12" s="81">
        <v>1000</v>
      </c>
      <c r="F12" s="81">
        <v>2300</v>
      </c>
      <c r="G12" s="82">
        <v>1200</v>
      </c>
      <c r="H12" s="82">
        <v>1200</v>
      </c>
      <c r="I12" s="82">
        <f t="shared" ref="I12:I16" si="0">G12-H12</f>
        <v>0</v>
      </c>
      <c r="J12" s="134"/>
      <c r="K12" s="85" t="s">
        <v>110</v>
      </c>
      <c r="L12" s="86">
        <v>1</v>
      </c>
      <c r="M12" s="81" t="s">
        <v>91</v>
      </c>
      <c r="N12" s="142" t="s">
        <v>98</v>
      </c>
      <c r="O12" s="138" t="s">
        <v>106</v>
      </c>
      <c r="P12" s="138" t="s">
        <v>111</v>
      </c>
      <c r="Q12" s="81">
        <v>1000</v>
      </c>
      <c r="R12" s="81">
        <v>2300</v>
      </c>
      <c r="S12" s="110">
        <v>1350</v>
      </c>
      <c r="T12" s="110">
        <v>1300</v>
      </c>
      <c r="U12" s="82">
        <f>S12-T12</f>
        <v>50</v>
      </c>
      <c r="V12" s="134"/>
      <c r="W12" s="236" t="s">
        <v>156</v>
      </c>
      <c r="X12" s="135" t="s">
        <v>112</v>
      </c>
      <c r="Y12" s="143">
        <v>3</v>
      </c>
      <c r="Z12" s="141"/>
      <c r="AA12" s="139" t="s">
        <v>113</v>
      </c>
    </row>
    <row r="13" spans="1:27" s="109" customFormat="1" ht="22.5" x14ac:dyDescent="0.2">
      <c r="A13" s="85" t="s">
        <v>114</v>
      </c>
      <c r="B13" s="86">
        <v>1</v>
      </c>
      <c r="C13" s="81" t="s">
        <v>91</v>
      </c>
      <c r="D13" s="81" t="s">
        <v>115</v>
      </c>
      <c r="E13" s="81">
        <v>1000</v>
      </c>
      <c r="F13" s="81">
        <v>2300</v>
      </c>
      <c r="G13" s="82">
        <v>1260</v>
      </c>
      <c r="H13" s="82">
        <v>1260</v>
      </c>
      <c r="I13" s="82">
        <f t="shared" si="0"/>
        <v>0</v>
      </c>
      <c r="J13" s="134"/>
      <c r="K13" s="111"/>
      <c r="L13" s="113"/>
      <c r="M13" s="112"/>
      <c r="N13" s="112"/>
      <c r="O13" s="138" t="s">
        <v>106</v>
      </c>
      <c r="P13" s="138" t="s">
        <v>111</v>
      </c>
      <c r="Q13" s="112"/>
      <c r="R13" s="112"/>
      <c r="S13" s="110"/>
      <c r="T13" s="110"/>
      <c r="U13" s="110"/>
      <c r="V13" s="142"/>
      <c r="W13" s="135" t="s">
        <v>116</v>
      </c>
      <c r="X13" s="135" t="s">
        <v>117</v>
      </c>
      <c r="Y13" s="142">
        <v>3</v>
      </c>
      <c r="Z13" s="141"/>
      <c r="AA13" s="139" t="s">
        <v>118</v>
      </c>
    </row>
    <row r="14" spans="1:27" s="109" customFormat="1" ht="22.5" x14ac:dyDescent="0.2">
      <c r="A14" s="85" t="s">
        <v>119</v>
      </c>
      <c r="B14" s="86">
        <v>1</v>
      </c>
      <c r="C14" s="81" t="s">
        <v>91</v>
      </c>
      <c r="D14" s="81" t="s">
        <v>98</v>
      </c>
      <c r="E14" s="81">
        <v>1000</v>
      </c>
      <c r="F14" s="81">
        <v>2300</v>
      </c>
      <c r="G14" s="82">
        <v>1175</v>
      </c>
      <c r="H14" s="82">
        <v>1050</v>
      </c>
      <c r="I14" s="82">
        <f t="shared" si="0"/>
        <v>125</v>
      </c>
      <c r="J14" s="134"/>
      <c r="K14" s="111" t="s">
        <v>110</v>
      </c>
      <c r="L14" s="86">
        <v>1</v>
      </c>
      <c r="M14" s="81" t="s">
        <v>91</v>
      </c>
      <c r="N14" s="112" t="s">
        <v>120</v>
      </c>
      <c r="O14" s="138" t="s">
        <v>106</v>
      </c>
      <c r="P14" s="138" t="s">
        <v>111</v>
      </c>
      <c r="Q14" s="81">
        <v>1000</v>
      </c>
      <c r="R14" s="81">
        <v>2300</v>
      </c>
      <c r="S14" s="110">
        <v>1200</v>
      </c>
      <c r="T14" s="110">
        <v>1175</v>
      </c>
      <c r="U14" s="82">
        <f t="shared" ref="U14:U15" si="1">S14-T14</f>
        <v>25</v>
      </c>
      <c r="V14" s="134"/>
      <c r="W14" s="135" t="s">
        <v>157</v>
      </c>
      <c r="X14" s="135" t="s">
        <v>121</v>
      </c>
      <c r="Y14" s="142">
        <v>3</v>
      </c>
      <c r="Z14" s="141" t="s">
        <v>102</v>
      </c>
      <c r="AA14" s="139" t="s">
        <v>122</v>
      </c>
    </row>
    <row r="15" spans="1:27" s="109" customFormat="1" ht="22.5" x14ac:dyDescent="0.2">
      <c r="A15" s="85" t="s">
        <v>123</v>
      </c>
      <c r="B15" s="86">
        <v>0.5</v>
      </c>
      <c r="C15" s="81" t="s">
        <v>105</v>
      </c>
      <c r="D15" s="81"/>
      <c r="E15" s="81">
        <v>800</v>
      </c>
      <c r="F15" s="81">
        <v>1600</v>
      </c>
      <c r="G15" s="82">
        <v>550</v>
      </c>
      <c r="H15" s="82">
        <v>550</v>
      </c>
      <c r="I15" s="82">
        <f t="shared" si="0"/>
        <v>0</v>
      </c>
      <c r="J15" s="144"/>
      <c r="K15" s="138" t="s">
        <v>123</v>
      </c>
      <c r="L15" s="113">
        <v>1</v>
      </c>
      <c r="M15" s="81" t="s">
        <v>105</v>
      </c>
      <c r="N15" s="81"/>
      <c r="O15" s="138" t="s">
        <v>106</v>
      </c>
      <c r="P15" s="138" t="s">
        <v>107</v>
      </c>
      <c r="Q15" s="81">
        <v>800</v>
      </c>
      <c r="R15" s="81">
        <v>1600</v>
      </c>
      <c r="S15" s="110">
        <v>1000</v>
      </c>
      <c r="T15" s="110">
        <v>1000</v>
      </c>
      <c r="U15" s="82">
        <f t="shared" si="1"/>
        <v>0</v>
      </c>
      <c r="V15" s="144"/>
      <c r="W15" s="135" t="s">
        <v>124</v>
      </c>
      <c r="X15" s="135" t="s">
        <v>125</v>
      </c>
      <c r="Y15" s="142">
        <v>3</v>
      </c>
      <c r="Z15" s="141" t="s">
        <v>126</v>
      </c>
      <c r="AA15" s="139" t="s">
        <v>127</v>
      </c>
    </row>
    <row r="16" spans="1:27" ht="22.5" x14ac:dyDescent="0.2">
      <c r="A16" s="85" t="s">
        <v>128</v>
      </c>
      <c r="B16" s="86">
        <v>1</v>
      </c>
      <c r="C16" s="81" t="s">
        <v>105</v>
      </c>
      <c r="D16" s="81"/>
      <c r="E16" s="81">
        <v>800</v>
      </c>
      <c r="F16" s="81">
        <v>1600</v>
      </c>
      <c r="G16" s="82">
        <v>970</v>
      </c>
      <c r="H16" s="82">
        <v>850</v>
      </c>
      <c r="I16" s="82">
        <f t="shared" si="0"/>
        <v>120</v>
      </c>
      <c r="J16" s="145">
        <v>43830</v>
      </c>
      <c r="K16" s="85" t="s">
        <v>128</v>
      </c>
      <c r="L16" s="86">
        <v>1</v>
      </c>
      <c r="M16" s="81" t="s">
        <v>105</v>
      </c>
      <c r="N16" s="81"/>
      <c r="O16" s="138" t="s">
        <v>106</v>
      </c>
      <c r="P16" s="138" t="s">
        <v>107</v>
      </c>
      <c r="Q16" s="81">
        <v>800</v>
      </c>
      <c r="R16" s="81">
        <v>1600</v>
      </c>
      <c r="S16" s="82">
        <v>970</v>
      </c>
      <c r="T16" s="110">
        <v>970</v>
      </c>
      <c r="U16" s="82">
        <f>S16-T16</f>
        <v>0</v>
      </c>
      <c r="V16" s="237"/>
      <c r="W16" s="135" t="s">
        <v>129</v>
      </c>
      <c r="X16" s="135" t="s">
        <v>130</v>
      </c>
      <c r="Y16" s="142">
        <v>2</v>
      </c>
      <c r="Z16" s="141"/>
      <c r="AA16" s="139" t="s">
        <v>127</v>
      </c>
    </row>
    <row r="17" spans="1:33" x14ac:dyDescent="0.2">
      <c r="A17" s="87" t="s">
        <v>253</v>
      </c>
      <c r="B17" s="150"/>
      <c r="C17" s="150"/>
      <c r="D17" s="150"/>
      <c r="E17" s="150"/>
      <c r="F17" s="150"/>
      <c r="G17" s="150">
        <v>225</v>
      </c>
      <c r="H17" s="238"/>
      <c r="I17" s="238">
        <f>G17-H17</f>
        <v>225</v>
      </c>
      <c r="J17" s="150"/>
      <c r="K17" s="87" t="s">
        <v>253</v>
      </c>
      <c r="L17" s="150"/>
      <c r="M17" s="150"/>
      <c r="N17" s="150"/>
      <c r="O17" s="150"/>
      <c r="P17" s="138"/>
      <c r="Q17" s="150"/>
      <c r="R17" s="150"/>
      <c r="S17" s="238">
        <v>810</v>
      </c>
      <c r="T17" s="238"/>
      <c r="U17" s="238">
        <f>S17-T17</f>
        <v>810</v>
      </c>
      <c r="V17" s="150"/>
      <c r="W17" s="150"/>
      <c r="X17" s="150"/>
      <c r="Y17" s="240"/>
      <c r="Z17" s="153"/>
      <c r="AA17" s="150"/>
    </row>
    <row r="18" spans="1:33" ht="22.5" x14ac:dyDescent="0.2">
      <c r="A18" s="87" t="s">
        <v>24</v>
      </c>
      <c r="B18" s="90">
        <f>SUM(B8:B17)</f>
        <v>7.5</v>
      </c>
      <c r="C18" s="90"/>
      <c r="D18" s="90"/>
      <c r="E18" s="90"/>
      <c r="F18" s="90"/>
      <c r="G18" s="91">
        <f>SUM(G8:G17)</f>
        <v>11460</v>
      </c>
      <c r="H18" s="91">
        <f>SUM(H8:H17)</f>
        <v>10990</v>
      </c>
      <c r="I18" s="91">
        <f>SUM(I8:I17)</f>
        <v>470</v>
      </c>
      <c r="J18" s="90"/>
      <c r="K18" s="89" t="s">
        <v>24</v>
      </c>
      <c r="L18" s="90">
        <f>SUM(L8:L17)</f>
        <v>7</v>
      </c>
      <c r="M18" s="92"/>
      <c r="N18" s="93"/>
      <c r="O18" s="94"/>
      <c r="P18" s="138"/>
      <c r="Q18" s="92"/>
      <c r="R18" s="92"/>
      <c r="S18" s="91">
        <f>SUM(S8:S17)</f>
        <v>11460</v>
      </c>
      <c r="T18" s="91">
        <f>SUM(T8:T17)</f>
        <v>10575</v>
      </c>
      <c r="U18" s="91">
        <f>SUM(U8:U17)</f>
        <v>885</v>
      </c>
      <c r="V18" s="142"/>
      <c r="W18" s="94"/>
      <c r="X18" s="153"/>
      <c r="Y18" s="240"/>
      <c r="Z18" s="153"/>
      <c r="AA18" s="153"/>
    </row>
    <row r="19" spans="1:33" x14ac:dyDescent="0.2">
      <c r="A19" s="241"/>
      <c r="B19" s="241"/>
      <c r="C19" s="241"/>
      <c r="D19" s="241"/>
      <c r="E19" s="241"/>
      <c r="F19" s="241"/>
      <c r="G19" s="242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2"/>
      <c r="T19" s="242"/>
      <c r="U19" s="242"/>
      <c r="V19" s="242"/>
      <c r="W19" s="241"/>
      <c r="X19" s="241"/>
      <c r="Y19" s="241"/>
      <c r="Z19" s="267"/>
      <c r="AA19" s="241"/>
    </row>
    <row r="20" spans="1:33" x14ac:dyDescent="0.2">
      <c r="A20" s="241"/>
      <c r="B20" s="241"/>
      <c r="C20" s="241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1"/>
      <c r="Y20" s="241"/>
      <c r="Z20" s="267"/>
      <c r="AA20" s="241"/>
    </row>
    <row r="21" spans="1:33" x14ac:dyDescent="0.2">
      <c r="A21" s="244" t="s">
        <v>1</v>
      </c>
      <c r="B21" s="245"/>
      <c r="C21" s="244"/>
      <c r="D21" s="246"/>
      <c r="E21" s="246"/>
      <c r="F21" s="246"/>
      <c r="G21" s="246"/>
      <c r="H21" s="246"/>
      <c r="I21" s="246"/>
      <c r="J21" s="246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12"/>
      <c r="Y21" s="215"/>
      <c r="Z21" s="215"/>
      <c r="AA21" s="212"/>
    </row>
    <row r="22" spans="1:33" x14ac:dyDescent="0.2">
      <c r="A22" s="248" t="s">
        <v>2</v>
      </c>
      <c r="B22" s="249"/>
      <c r="C22" s="248"/>
      <c r="D22" s="248"/>
      <c r="E22" s="248"/>
      <c r="F22" s="248"/>
      <c r="G22" s="248"/>
      <c r="H22" s="248"/>
      <c r="I22" s="248"/>
      <c r="J22" s="248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12"/>
      <c r="Y22" s="215"/>
      <c r="Z22" s="215"/>
      <c r="AA22" s="212"/>
    </row>
    <row r="23" spans="1:33" x14ac:dyDescent="0.2">
      <c r="A23" s="248" t="s">
        <v>3</v>
      </c>
      <c r="B23" s="249"/>
      <c r="C23" s="248"/>
      <c r="D23" s="248"/>
      <c r="E23" s="248"/>
      <c r="F23" s="248"/>
      <c r="G23" s="248"/>
      <c r="H23" s="248"/>
      <c r="I23" s="248"/>
      <c r="J23" s="248"/>
      <c r="K23" s="251"/>
      <c r="L23" s="251"/>
      <c r="M23" s="251"/>
      <c r="N23" s="251"/>
      <c r="O23" s="251"/>
      <c r="P23" s="251"/>
      <c r="Q23" s="252"/>
      <c r="R23" s="252"/>
      <c r="S23" s="252"/>
      <c r="T23" s="252"/>
      <c r="U23" s="253"/>
      <c r="V23" s="253"/>
      <c r="W23" s="212"/>
      <c r="X23" s="212"/>
      <c r="Y23" s="215"/>
      <c r="Z23" s="215"/>
      <c r="AA23" s="212"/>
    </row>
    <row r="24" spans="1:33" x14ac:dyDescent="0.2">
      <c r="A24" s="248" t="s">
        <v>7</v>
      </c>
      <c r="B24" s="249"/>
      <c r="C24" s="248"/>
      <c r="D24" s="248"/>
      <c r="E24" s="248"/>
      <c r="F24" s="248"/>
      <c r="G24" s="248"/>
      <c r="H24" s="248"/>
      <c r="I24" s="248"/>
      <c r="J24" s="248"/>
      <c r="K24" s="251"/>
      <c r="L24" s="251"/>
      <c r="M24" s="251"/>
      <c r="N24" s="251"/>
      <c r="O24" s="251"/>
      <c r="P24" s="251"/>
      <c r="Q24" s="252"/>
      <c r="R24" s="252"/>
      <c r="S24" s="252"/>
      <c r="T24" s="252"/>
      <c r="U24" s="253"/>
      <c r="V24" s="253"/>
      <c r="W24" s="212"/>
      <c r="X24" s="212"/>
      <c r="Y24" s="215"/>
      <c r="Z24" s="215"/>
      <c r="AA24" s="212"/>
    </row>
    <row r="25" spans="1:33" x14ac:dyDescent="0.2">
      <c r="A25" s="254" t="s">
        <v>4</v>
      </c>
      <c r="B25" s="255"/>
      <c r="C25" s="254"/>
      <c r="D25" s="254"/>
      <c r="E25" s="254"/>
      <c r="F25" s="254"/>
      <c r="G25" s="254"/>
      <c r="H25" s="254"/>
      <c r="I25" s="254"/>
      <c r="J25" s="254"/>
      <c r="K25" s="251"/>
      <c r="L25" s="251"/>
      <c r="M25" s="251"/>
      <c r="N25" s="251"/>
      <c r="O25" s="251"/>
      <c r="P25" s="251"/>
      <c r="Q25" s="252"/>
      <c r="R25" s="252"/>
      <c r="S25" s="252"/>
      <c r="T25" s="252"/>
      <c r="U25" s="253"/>
      <c r="V25" s="253"/>
      <c r="W25" s="212"/>
      <c r="X25" s="212"/>
      <c r="Y25" s="215"/>
      <c r="Z25" s="215"/>
      <c r="AA25" s="212"/>
    </row>
    <row r="26" spans="1:33" x14ac:dyDescent="0.2">
      <c r="A26" s="212"/>
      <c r="B26" s="256"/>
      <c r="C26" s="212"/>
      <c r="D26" s="212"/>
      <c r="E26" s="212"/>
      <c r="F26" s="212"/>
      <c r="G26" s="212"/>
      <c r="H26" s="212"/>
      <c r="I26" s="212"/>
      <c r="J26" s="212"/>
      <c r="K26" s="211"/>
      <c r="L26" s="211"/>
      <c r="M26" s="211"/>
      <c r="N26" s="211"/>
      <c r="O26" s="211"/>
      <c r="P26" s="211"/>
      <c r="Q26" s="212"/>
      <c r="R26" s="212"/>
      <c r="S26" s="212"/>
      <c r="T26" s="212"/>
      <c r="U26" s="212"/>
      <c r="V26" s="212"/>
      <c r="W26" s="212"/>
      <c r="X26" s="212"/>
      <c r="Y26" s="215"/>
      <c r="Z26" s="215"/>
      <c r="AA26" s="212"/>
    </row>
    <row r="27" spans="1:33" ht="12.75" x14ac:dyDescent="0.2">
      <c r="A27" s="170" t="s">
        <v>8</v>
      </c>
      <c r="B27" s="171"/>
      <c r="C27" s="170"/>
      <c r="D27" s="170"/>
      <c r="E27" s="170"/>
      <c r="F27" s="170"/>
      <c r="G27" s="170"/>
      <c r="H27" s="170"/>
      <c r="I27" s="170"/>
      <c r="J27" s="170"/>
      <c r="K27" s="37"/>
      <c r="L27" s="37"/>
      <c r="M27" s="37"/>
      <c r="N27" s="37"/>
      <c r="O27" s="37"/>
      <c r="P27" s="37"/>
      <c r="Q27" s="172"/>
      <c r="R27" s="172"/>
      <c r="S27" s="172"/>
      <c r="T27" s="172"/>
      <c r="U27" s="39"/>
      <c r="V27" s="39"/>
      <c r="W27" s="172"/>
      <c r="X27" s="212"/>
      <c r="Y27" s="215"/>
      <c r="Z27" s="215"/>
      <c r="AA27" s="212"/>
    </row>
    <row r="28" spans="1:33" ht="12.75" x14ac:dyDescent="0.2">
      <c r="A28" s="172" t="s">
        <v>54</v>
      </c>
      <c r="B28" s="38"/>
      <c r="C28" s="172"/>
      <c r="D28" s="172"/>
      <c r="E28" s="172"/>
      <c r="F28" s="172"/>
      <c r="G28" s="172"/>
      <c r="H28" s="172"/>
      <c r="I28" s="172"/>
      <c r="J28" s="172"/>
      <c r="K28" s="173"/>
      <c r="L28" s="173"/>
      <c r="M28" s="173"/>
      <c r="N28" s="173"/>
      <c r="O28" s="173"/>
      <c r="P28" s="173"/>
      <c r="Q28" s="174"/>
      <c r="R28" s="174"/>
      <c r="S28" s="174"/>
      <c r="T28" s="174"/>
      <c r="U28" s="39"/>
      <c r="V28" s="39"/>
      <c r="W28" s="172"/>
      <c r="X28" s="212"/>
      <c r="Y28" s="215"/>
      <c r="Z28" s="215"/>
      <c r="AA28" s="212"/>
    </row>
    <row r="29" spans="1:33" ht="12.75" x14ac:dyDescent="0.2">
      <c r="A29" s="175" t="s">
        <v>177</v>
      </c>
      <c r="B29" s="176"/>
      <c r="C29" s="175"/>
      <c r="D29" s="175"/>
      <c r="E29" s="175"/>
      <c r="F29" s="175"/>
      <c r="G29" s="175"/>
      <c r="H29" s="177"/>
      <c r="I29" s="177"/>
      <c r="J29" s="177"/>
      <c r="K29" s="1"/>
      <c r="L29" s="1"/>
      <c r="M29" s="1"/>
      <c r="N29" s="1"/>
      <c r="O29" s="1"/>
      <c r="P29" s="1"/>
      <c r="Q29" s="177"/>
      <c r="R29" s="177"/>
      <c r="S29" s="177"/>
      <c r="T29" s="177"/>
      <c r="U29" s="1"/>
      <c r="V29" s="1"/>
      <c r="W29" s="172"/>
      <c r="X29" s="257"/>
      <c r="Y29" s="258"/>
      <c r="Z29" s="258"/>
      <c r="AA29" s="257"/>
      <c r="AB29" s="259"/>
      <c r="AC29" s="259"/>
      <c r="AD29" s="259"/>
      <c r="AE29" s="259"/>
      <c r="AF29" s="259"/>
      <c r="AG29" s="259"/>
    </row>
    <row r="30" spans="1:33" ht="12.75" x14ac:dyDescent="0.2">
      <c r="A30" s="180" t="s">
        <v>150</v>
      </c>
      <c r="B30" s="181"/>
      <c r="C30" s="180"/>
      <c r="D30" s="180"/>
      <c r="E30" s="180"/>
      <c r="F30" s="180"/>
      <c r="G30" s="180"/>
      <c r="H30" s="180"/>
      <c r="I30" s="180"/>
      <c r="J30" s="180"/>
      <c r="K30" s="39"/>
      <c r="L30" s="39"/>
      <c r="M30" s="39"/>
      <c r="N30" s="39"/>
      <c r="O30" s="39"/>
      <c r="P30" s="39"/>
      <c r="Q30" s="180"/>
      <c r="R30" s="180"/>
      <c r="S30" s="180"/>
      <c r="T30" s="180"/>
      <c r="U30" s="39"/>
      <c r="V30" s="39"/>
      <c r="W30" s="172"/>
      <c r="X30" s="257"/>
      <c r="Y30" s="258"/>
      <c r="Z30" s="258"/>
      <c r="AA30" s="257"/>
      <c r="AB30" s="259"/>
      <c r="AC30" s="259"/>
      <c r="AD30" s="259"/>
      <c r="AE30" s="259"/>
      <c r="AF30" s="259"/>
      <c r="AG30" s="259"/>
    </row>
    <row r="31" spans="1:33" ht="12.75" x14ac:dyDescent="0.2">
      <c r="A31" s="180" t="s">
        <v>55</v>
      </c>
      <c r="B31" s="181"/>
      <c r="C31" s="180"/>
      <c r="D31" s="180"/>
      <c r="E31" s="180"/>
      <c r="F31" s="180"/>
      <c r="G31" s="180"/>
      <c r="H31" s="180"/>
      <c r="I31" s="180"/>
      <c r="J31" s="180"/>
      <c r="K31" s="39"/>
      <c r="L31" s="39"/>
      <c r="M31" s="39"/>
      <c r="N31" s="39"/>
      <c r="O31" s="39"/>
      <c r="P31" s="39"/>
      <c r="Q31" s="180"/>
      <c r="R31" s="180"/>
      <c r="S31" s="180"/>
      <c r="T31" s="180"/>
      <c r="U31" s="39"/>
      <c r="V31" s="39"/>
      <c r="W31" s="172"/>
      <c r="X31" s="257"/>
      <c r="Y31" s="258"/>
      <c r="Z31" s="258"/>
      <c r="AA31" s="257"/>
      <c r="AB31" s="259"/>
      <c r="AC31" s="259"/>
      <c r="AD31" s="259"/>
      <c r="AE31" s="259"/>
      <c r="AF31" s="259"/>
      <c r="AG31" s="259"/>
    </row>
    <row r="32" spans="1:33" ht="12.75" customHeight="1" x14ac:dyDescent="0.2">
      <c r="A32" s="296" t="s">
        <v>56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39"/>
      <c r="V32" s="39"/>
      <c r="W32" s="172"/>
      <c r="X32" s="257"/>
      <c r="Y32" s="258"/>
      <c r="Z32" s="258"/>
      <c r="AA32" s="257"/>
      <c r="AB32" s="259"/>
      <c r="AC32" s="259"/>
      <c r="AD32" s="259"/>
      <c r="AE32" s="259"/>
      <c r="AF32" s="259"/>
      <c r="AG32" s="259"/>
    </row>
    <row r="33" spans="1:33" ht="12.75" x14ac:dyDescent="0.2">
      <c r="A33" s="180" t="s">
        <v>57</v>
      </c>
      <c r="B33" s="181"/>
      <c r="C33" s="180"/>
      <c r="D33" s="180"/>
      <c r="E33" s="180"/>
      <c r="F33" s="180"/>
      <c r="G33" s="180"/>
      <c r="H33" s="180"/>
      <c r="I33" s="180"/>
      <c r="J33" s="180"/>
      <c r="K33" s="39"/>
      <c r="L33" s="39"/>
      <c r="M33" s="39"/>
      <c r="N33" s="39"/>
      <c r="O33" s="39"/>
      <c r="P33" s="39"/>
      <c r="Q33" s="180"/>
      <c r="R33" s="180"/>
      <c r="S33" s="180"/>
      <c r="T33" s="180"/>
      <c r="U33" s="39"/>
      <c r="V33" s="39"/>
      <c r="W33" s="172"/>
      <c r="X33" s="257"/>
      <c r="Y33" s="258"/>
      <c r="Z33" s="258"/>
      <c r="AA33" s="257"/>
      <c r="AB33" s="259"/>
      <c r="AC33" s="259"/>
      <c r="AD33" s="259"/>
      <c r="AE33" s="259"/>
      <c r="AF33" s="259"/>
      <c r="AG33" s="259"/>
    </row>
    <row r="34" spans="1:33" ht="12.75" x14ac:dyDescent="0.2">
      <c r="A34" s="180" t="s">
        <v>58</v>
      </c>
      <c r="B34" s="181"/>
      <c r="C34" s="180"/>
      <c r="D34" s="180"/>
      <c r="E34" s="180"/>
      <c r="F34" s="180"/>
      <c r="G34" s="180"/>
      <c r="H34" s="180"/>
      <c r="I34" s="180"/>
      <c r="J34" s="180"/>
      <c r="K34" s="39"/>
      <c r="L34" s="39"/>
      <c r="M34" s="39"/>
      <c r="N34" s="39"/>
      <c r="O34" s="39"/>
      <c r="P34" s="39"/>
      <c r="Q34" s="180"/>
      <c r="R34" s="180"/>
      <c r="S34" s="180"/>
      <c r="T34" s="180"/>
      <c r="U34" s="39"/>
      <c r="V34" s="39"/>
      <c r="W34" s="172"/>
      <c r="X34" s="257"/>
      <c r="Y34" s="258"/>
      <c r="Z34" s="258"/>
      <c r="AA34" s="257"/>
      <c r="AB34" s="259"/>
      <c r="AC34" s="259"/>
      <c r="AD34" s="259"/>
      <c r="AE34" s="259"/>
      <c r="AF34" s="259"/>
      <c r="AG34" s="259"/>
    </row>
    <row r="35" spans="1:33" ht="12.75" x14ac:dyDescent="0.2">
      <c r="A35" s="180" t="s">
        <v>59</v>
      </c>
      <c r="B35" s="181"/>
      <c r="C35" s="180"/>
      <c r="D35" s="180"/>
      <c r="E35" s="180"/>
      <c r="F35" s="180"/>
      <c r="G35" s="180"/>
      <c r="H35" s="180"/>
      <c r="I35" s="180"/>
      <c r="J35" s="180"/>
      <c r="K35" s="39"/>
      <c r="L35" s="39"/>
      <c r="M35" s="39"/>
      <c r="N35" s="39"/>
      <c r="O35" s="39"/>
      <c r="P35" s="39"/>
      <c r="Q35" s="180"/>
      <c r="R35" s="180"/>
      <c r="S35" s="180"/>
      <c r="T35" s="180"/>
      <c r="U35" s="39"/>
      <c r="V35" s="39"/>
      <c r="W35" s="172"/>
      <c r="X35" s="257"/>
      <c r="Y35" s="258"/>
      <c r="Z35" s="258"/>
      <c r="AA35" s="257"/>
      <c r="AB35" s="259"/>
      <c r="AC35" s="259"/>
      <c r="AD35" s="259"/>
      <c r="AE35" s="259"/>
      <c r="AF35" s="259"/>
      <c r="AG35" s="259"/>
    </row>
    <row r="36" spans="1:33" ht="12.75" x14ac:dyDescent="0.2">
      <c r="A36" s="180" t="s">
        <v>60</v>
      </c>
      <c r="B36" s="181"/>
      <c r="C36" s="180"/>
      <c r="D36" s="180"/>
      <c r="E36" s="180"/>
      <c r="F36" s="180"/>
      <c r="G36" s="180"/>
      <c r="H36" s="180"/>
      <c r="I36" s="180"/>
      <c r="J36" s="180"/>
      <c r="K36" s="39"/>
      <c r="L36" s="39"/>
      <c r="M36" s="39"/>
      <c r="N36" s="39"/>
      <c r="O36" s="39"/>
      <c r="P36" s="39"/>
      <c r="Q36" s="180"/>
      <c r="R36" s="180"/>
      <c r="S36" s="180"/>
      <c r="T36" s="180"/>
      <c r="U36" s="39"/>
      <c r="V36" s="39"/>
      <c r="W36" s="172"/>
      <c r="X36" s="257"/>
      <c r="Y36" s="258"/>
      <c r="Z36" s="258"/>
      <c r="AA36" s="257"/>
      <c r="AB36" s="259"/>
      <c r="AC36" s="259"/>
      <c r="AD36" s="259"/>
      <c r="AE36" s="259"/>
      <c r="AF36" s="259"/>
      <c r="AG36" s="259"/>
    </row>
    <row r="37" spans="1:33" ht="12.75" x14ac:dyDescent="0.2">
      <c r="A37" s="180" t="s">
        <v>154</v>
      </c>
      <c r="B37" s="181"/>
      <c r="C37" s="180"/>
      <c r="D37" s="180"/>
      <c r="E37" s="180"/>
      <c r="F37" s="180"/>
      <c r="G37" s="180"/>
      <c r="H37" s="180"/>
      <c r="I37" s="180"/>
      <c r="J37" s="180"/>
      <c r="K37" s="39"/>
      <c r="L37" s="39"/>
      <c r="M37" s="39"/>
      <c r="N37" s="39"/>
      <c r="O37" s="39"/>
      <c r="P37" s="39"/>
      <c r="Q37" s="180"/>
      <c r="R37" s="180"/>
      <c r="S37" s="180"/>
      <c r="T37" s="180"/>
      <c r="U37" s="39"/>
      <c r="V37" s="39"/>
      <c r="W37" s="172"/>
      <c r="X37" s="257"/>
      <c r="Y37" s="258"/>
      <c r="Z37" s="258"/>
      <c r="AA37" s="257"/>
      <c r="AB37" s="259"/>
      <c r="AC37" s="259"/>
      <c r="AD37" s="259"/>
      <c r="AE37" s="259"/>
      <c r="AF37" s="259"/>
      <c r="AG37" s="259"/>
    </row>
    <row r="38" spans="1:33" ht="12.75" x14ac:dyDescent="0.2">
      <c r="A38" s="180" t="s">
        <v>131</v>
      </c>
      <c r="B38" s="181"/>
      <c r="C38" s="180"/>
      <c r="D38" s="180"/>
      <c r="E38" s="180"/>
      <c r="F38" s="180"/>
      <c r="G38" s="180"/>
      <c r="H38" s="180"/>
      <c r="I38" s="180"/>
      <c r="J38" s="180"/>
      <c r="K38" s="39"/>
      <c r="L38" s="39"/>
      <c r="M38" s="39"/>
      <c r="N38" s="39"/>
      <c r="O38" s="39"/>
      <c r="P38" s="39"/>
      <c r="Q38" s="180"/>
      <c r="R38" s="180"/>
      <c r="S38" s="180"/>
      <c r="T38" s="180"/>
      <c r="U38" s="39"/>
      <c r="V38" s="39"/>
      <c r="W38" s="172"/>
      <c r="X38" s="257"/>
      <c r="Y38" s="258"/>
      <c r="Z38" s="258"/>
      <c r="AA38" s="257"/>
      <c r="AB38" s="259"/>
      <c r="AC38" s="259"/>
      <c r="AD38" s="259"/>
      <c r="AE38" s="259"/>
      <c r="AF38" s="259"/>
      <c r="AG38" s="259"/>
    </row>
    <row r="39" spans="1:33" ht="12.75" x14ac:dyDescent="0.2">
      <c r="A39" s="180" t="s">
        <v>61</v>
      </c>
      <c r="B39" s="181"/>
      <c r="C39" s="180"/>
      <c r="D39" s="180"/>
      <c r="E39" s="180"/>
      <c r="F39" s="180"/>
      <c r="G39" s="180"/>
      <c r="H39" s="180"/>
      <c r="I39" s="180"/>
      <c r="J39" s="180"/>
      <c r="K39" s="39"/>
      <c r="L39" s="39"/>
      <c r="M39" s="39"/>
      <c r="N39" s="39"/>
      <c r="O39" s="39"/>
      <c r="P39" s="39"/>
      <c r="Q39" s="180"/>
      <c r="R39" s="180"/>
      <c r="S39" s="180"/>
      <c r="T39" s="180"/>
      <c r="U39" s="39"/>
      <c r="V39" s="39"/>
      <c r="W39" s="172"/>
      <c r="X39" s="257"/>
      <c r="Y39" s="258"/>
      <c r="Z39" s="258"/>
      <c r="AA39" s="257"/>
      <c r="AB39" s="259"/>
      <c r="AC39" s="259"/>
      <c r="AD39" s="259"/>
      <c r="AE39" s="259"/>
      <c r="AF39" s="259"/>
      <c r="AG39" s="259"/>
    </row>
    <row r="40" spans="1:33" ht="12.75" x14ac:dyDescent="0.2">
      <c r="A40" s="264" t="s">
        <v>178</v>
      </c>
      <c r="B40" s="265"/>
      <c r="C40" s="264"/>
      <c r="D40" s="264"/>
      <c r="E40" s="264"/>
      <c r="F40" s="264"/>
      <c r="G40" s="264"/>
      <c r="H40" s="177"/>
      <c r="I40" s="177"/>
      <c r="J40" s="177"/>
      <c r="K40" s="1"/>
      <c r="L40" s="1"/>
      <c r="M40" s="1"/>
      <c r="N40" s="1"/>
      <c r="O40" s="1"/>
      <c r="P40" s="1"/>
      <c r="Q40" s="180"/>
      <c r="R40" s="180"/>
      <c r="S40" s="180"/>
      <c r="T40" s="180"/>
      <c r="U40" s="4"/>
      <c r="V40" s="4"/>
      <c r="W40" s="172"/>
      <c r="X40" s="257"/>
      <c r="Y40" s="258"/>
      <c r="Z40" s="258"/>
      <c r="AA40" s="257"/>
      <c r="AB40" s="259"/>
      <c r="AC40" s="259"/>
      <c r="AD40" s="259"/>
      <c r="AE40" s="259"/>
    </row>
    <row r="41" spans="1:33" ht="12.75" x14ac:dyDescent="0.2">
      <c r="A41" s="180" t="s">
        <v>62</v>
      </c>
      <c r="B41" s="181"/>
      <c r="C41" s="182"/>
      <c r="D41" s="182"/>
      <c r="E41" s="182"/>
      <c r="F41" s="182"/>
      <c r="G41" s="182"/>
      <c r="H41" s="182"/>
      <c r="I41" s="182"/>
      <c r="J41" s="182"/>
      <c r="K41" s="40"/>
      <c r="L41" s="40"/>
      <c r="M41" s="40"/>
      <c r="N41" s="40"/>
      <c r="O41" s="40"/>
      <c r="P41" s="40"/>
      <c r="Q41" s="183"/>
      <c r="R41" s="183"/>
      <c r="S41" s="183"/>
      <c r="T41" s="183"/>
      <c r="U41" s="4"/>
      <c r="V41" s="4"/>
      <c r="W41" s="172"/>
      <c r="X41" s="257"/>
      <c r="Y41" s="258"/>
      <c r="Z41" s="258"/>
      <c r="AA41" s="257"/>
      <c r="AB41" s="259"/>
      <c r="AC41" s="259"/>
      <c r="AD41" s="259"/>
      <c r="AE41" s="259"/>
    </row>
    <row r="42" spans="1:33" ht="12.75" x14ac:dyDescent="0.2">
      <c r="A42" s="180" t="s">
        <v>63</v>
      </c>
      <c r="B42" s="181"/>
      <c r="C42" s="180"/>
      <c r="D42" s="180"/>
      <c r="E42" s="182"/>
      <c r="F42" s="182"/>
      <c r="G42" s="182"/>
      <c r="H42" s="182"/>
      <c r="I42" s="182"/>
      <c r="J42" s="182"/>
      <c r="K42" s="40"/>
      <c r="L42" s="40"/>
      <c r="M42" s="40"/>
      <c r="N42" s="40"/>
      <c r="O42" s="40"/>
      <c r="P42" s="40"/>
      <c r="Q42" s="183"/>
      <c r="R42" s="183"/>
      <c r="S42" s="183"/>
      <c r="T42" s="183"/>
      <c r="U42" s="4"/>
      <c r="V42" s="4"/>
      <c r="W42" s="172"/>
      <c r="X42" s="257"/>
      <c r="Y42" s="258"/>
      <c r="Z42" s="258"/>
      <c r="AA42" s="257"/>
      <c r="AB42" s="259"/>
      <c r="AC42" s="259"/>
      <c r="AD42" s="259"/>
      <c r="AE42" s="259"/>
    </row>
    <row r="43" spans="1:33" ht="12.75" customHeight="1" x14ac:dyDescent="0.2">
      <c r="A43" s="296" t="s">
        <v>64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39"/>
      <c r="V43" s="39"/>
      <c r="W43" s="172"/>
      <c r="X43" s="257"/>
      <c r="Y43" s="258"/>
      <c r="Z43" s="258"/>
      <c r="AA43" s="257"/>
      <c r="AB43" s="259"/>
      <c r="AC43" s="259"/>
      <c r="AD43" s="259"/>
      <c r="AE43" s="259"/>
    </row>
    <row r="44" spans="1:33" ht="12.75" x14ac:dyDescent="0.2">
      <c r="A44" s="180" t="s">
        <v>65</v>
      </c>
      <c r="B44" s="181"/>
      <c r="C44" s="172"/>
      <c r="D44" s="172"/>
      <c r="E44" s="180"/>
      <c r="F44" s="180"/>
      <c r="G44" s="180"/>
      <c r="H44" s="180"/>
      <c r="I44" s="180"/>
      <c r="J44" s="180"/>
      <c r="K44" s="39"/>
      <c r="L44" s="39"/>
      <c r="M44" s="39"/>
      <c r="N44" s="39"/>
      <c r="O44" s="39"/>
      <c r="P44" s="39"/>
      <c r="Q44" s="180"/>
      <c r="R44" s="180"/>
      <c r="S44" s="180"/>
      <c r="T44" s="180"/>
      <c r="U44" s="39"/>
      <c r="V44" s="39"/>
      <c r="W44" s="172"/>
      <c r="X44" s="257"/>
      <c r="Y44" s="258"/>
      <c r="Z44" s="258"/>
      <c r="AA44" s="257"/>
      <c r="AB44" s="259"/>
      <c r="AC44" s="259"/>
      <c r="AD44" s="259"/>
      <c r="AE44" s="259"/>
    </row>
    <row r="45" spans="1:33" ht="12.75" x14ac:dyDescent="0.2">
      <c r="A45" s="180" t="s">
        <v>66</v>
      </c>
      <c r="B45" s="181"/>
      <c r="C45" s="180"/>
      <c r="D45" s="172"/>
      <c r="E45" s="180"/>
      <c r="F45" s="180"/>
      <c r="G45" s="180"/>
      <c r="H45" s="180"/>
      <c r="I45" s="180"/>
      <c r="J45" s="180"/>
      <c r="K45" s="39"/>
      <c r="L45" s="39"/>
      <c r="M45" s="39"/>
      <c r="N45" s="39"/>
      <c r="O45" s="39"/>
      <c r="P45" s="39"/>
      <c r="Q45" s="180"/>
      <c r="R45" s="180"/>
      <c r="S45" s="180"/>
      <c r="T45" s="180"/>
      <c r="U45" s="39"/>
      <c r="V45" s="39"/>
      <c r="W45" s="172"/>
      <c r="X45" s="257"/>
      <c r="Y45" s="258"/>
      <c r="Z45" s="258"/>
      <c r="AA45" s="257"/>
      <c r="AB45" s="259"/>
      <c r="AC45" s="259"/>
      <c r="AD45" s="259"/>
      <c r="AE45" s="259"/>
    </row>
    <row r="46" spans="1:33" ht="12.75" x14ac:dyDescent="0.2">
      <c r="A46" s="180" t="s">
        <v>67</v>
      </c>
      <c r="B46" s="181"/>
      <c r="C46" s="172"/>
      <c r="D46" s="172"/>
      <c r="E46" s="180"/>
      <c r="F46" s="180"/>
      <c r="G46" s="180"/>
      <c r="H46" s="180"/>
      <c r="I46" s="180"/>
      <c r="J46" s="180"/>
      <c r="K46" s="39"/>
      <c r="L46" s="39"/>
      <c r="M46" s="39"/>
      <c r="N46" s="39"/>
      <c r="O46" s="39"/>
      <c r="P46" s="39"/>
      <c r="Q46" s="180"/>
      <c r="R46" s="180"/>
      <c r="S46" s="180"/>
      <c r="T46" s="180"/>
      <c r="U46" s="39"/>
      <c r="V46" s="39"/>
      <c r="W46" s="172"/>
      <c r="X46" s="257"/>
      <c r="Y46" s="258"/>
      <c r="Z46" s="258"/>
      <c r="AA46" s="257"/>
      <c r="AB46" s="259"/>
      <c r="AC46" s="259"/>
      <c r="AD46" s="259"/>
      <c r="AE46" s="259"/>
    </row>
    <row r="47" spans="1:33" ht="12.75" x14ac:dyDescent="0.2">
      <c r="A47" s="180" t="s">
        <v>68</v>
      </c>
      <c r="B47" s="181"/>
      <c r="C47" s="180"/>
      <c r="D47" s="180"/>
      <c r="E47" s="180"/>
      <c r="F47" s="180"/>
      <c r="G47" s="180"/>
      <c r="H47" s="180"/>
      <c r="I47" s="180"/>
      <c r="J47" s="180"/>
      <c r="K47" s="39"/>
      <c r="L47" s="39"/>
      <c r="M47" s="39"/>
      <c r="N47" s="39"/>
      <c r="O47" s="39"/>
      <c r="P47" s="39"/>
      <c r="Q47" s="180"/>
      <c r="R47" s="180"/>
      <c r="S47" s="180"/>
      <c r="T47" s="180"/>
      <c r="U47" s="39"/>
      <c r="V47" s="39"/>
      <c r="W47" s="172"/>
      <c r="X47" s="257"/>
      <c r="Y47" s="258"/>
      <c r="Z47" s="258"/>
      <c r="AA47" s="257"/>
      <c r="AB47" s="259"/>
      <c r="AC47" s="259"/>
      <c r="AD47" s="259"/>
      <c r="AE47" s="259"/>
    </row>
    <row r="48" spans="1:33" ht="12.75" x14ac:dyDescent="0.2">
      <c r="A48" s="180" t="s">
        <v>69</v>
      </c>
      <c r="B48" s="181"/>
      <c r="C48" s="180"/>
      <c r="D48" s="180"/>
      <c r="E48" s="180"/>
      <c r="F48" s="180"/>
      <c r="G48" s="180"/>
      <c r="H48" s="180"/>
      <c r="I48" s="180"/>
      <c r="J48" s="180"/>
      <c r="K48" s="39"/>
      <c r="L48" s="39"/>
      <c r="M48" s="39"/>
      <c r="N48" s="39"/>
      <c r="O48" s="39"/>
      <c r="P48" s="39"/>
      <c r="Q48" s="180"/>
      <c r="R48" s="180"/>
      <c r="S48" s="180"/>
      <c r="T48" s="180"/>
      <c r="U48" s="39"/>
      <c r="V48" s="39"/>
      <c r="W48" s="172"/>
      <c r="X48" s="257"/>
      <c r="Y48" s="258"/>
      <c r="Z48" s="258"/>
      <c r="AA48" s="257"/>
      <c r="AB48" s="259"/>
      <c r="AC48" s="259"/>
      <c r="AD48" s="259"/>
      <c r="AE48" s="259"/>
    </row>
    <row r="49" spans="1:33" ht="12.75" x14ac:dyDescent="0.2">
      <c r="A49" s="180" t="s">
        <v>70</v>
      </c>
      <c r="B49" s="181"/>
      <c r="C49" s="180"/>
      <c r="D49" s="180"/>
      <c r="E49" s="180"/>
      <c r="F49" s="180"/>
      <c r="G49" s="180"/>
      <c r="H49" s="180"/>
      <c r="I49" s="180"/>
      <c r="J49" s="180"/>
      <c r="K49" s="39"/>
      <c r="L49" s="39"/>
      <c r="M49" s="39"/>
      <c r="N49" s="39"/>
      <c r="O49" s="39"/>
      <c r="P49" s="39"/>
      <c r="Q49" s="180"/>
      <c r="R49" s="180"/>
      <c r="S49" s="180"/>
      <c r="T49" s="180"/>
      <c r="U49" s="39"/>
      <c r="V49" s="39"/>
      <c r="W49" s="172"/>
      <c r="X49" s="257"/>
      <c r="Y49" s="258"/>
      <c r="Z49" s="258"/>
      <c r="AA49" s="257"/>
      <c r="AB49" s="259"/>
      <c r="AC49" s="259"/>
      <c r="AD49" s="259"/>
      <c r="AE49" s="259"/>
    </row>
    <row r="50" spans="1:33" ht="12.75" x14ac:dyDescent="0.2">
      <c r="A50" s="180" t="s">
        <v>155</v>
      </c>
      <c r="B50" s="181"/>
      <c r="C50" s="180"/>
      <c r="D50" s="180"/>
      <c r="E50" s="180"/>
      <c r="F50" s="180"/>
      <c r="G50" s="180"/>
      <c r="H50" s="180"/>
      <c r="I50" s="180"/>
      <c r="J50" s="180"/>
      <c r="K50" s="39"/>
      <c r="L50" s="39"/>
      <c r="M50" s="39"/>
      <c r="N50" s="39"/>
      <c r="O50" s="39"/>
      <c r="P50" s="39"/>
      <c r="Q50" s="180"/>
      <c r="R50" s="180"/>
      <c r="S50" s="180"/>
      <c r="T50" s="180"/>
      <c r="U50" s="39"/>
      <c r="V50" s="39"/>
      <c r="W50" s="172"/>
      <c r="X50" s="257"/>
      <c r="Y50" s="258"/>
      <c r="Z50" s="258"/>
      <c r="AA50" s="257"/>
      <c r="AB50" s="259"/>
      <c r="AC50" s="259"/>
      <c r="AD50" s="259"/>
      <c r="AE50" s="259"/>
    </row>
    <row r="51" spans="1:33" ht="12.75" x14ac:dyDescent="0.2">
      <c r="A51" s="180" t="s">
        <v>132</v>
      </c>
      <c r="B51" s="181"/>
      <c r="C51" s="180"/>
      <c r="D51" s="180"/>
      <c r="E51" s="180"/>
      <c r="F51" s="180"/>
      <c r="G51" s="180"/>
      <c r="H51" s="180"/>
      <c r="I51" s="180"/>
      <c r="J51" s="180"/>
      <c r="K51" s="39"/>
      <c r="L51" s="39"/>
      <c r="M51" s="39"/>
      <c r="N51" s="39"/>
      <c r="O51" s="39"/>
      <c r="P51" s="39"/>
      <c r="Q51" s="180"/>
      <c r="R51" s="180"/>
      <c r="S51" s="180"/>
      <c r="T51" s="180"/>
      <c r="U51" s="39"/>
      <c r="V51" s="39"/>
      <c r="W51" s="172"/>
      <c r="X51" s="257"/>
      <c r="Y51" s="258"/>
      <c r="Z51" s="258"/>
      <c r="AA51" s="257"/>
      <c r="AB51" s="259"/>
      <c r="AC51" s="259"/>
      <c r="AD51" s="259"/>
      <c r="AE51" s="259"/>
    </row>
    <row r="52" spans="1:33" ht="12.75" x14ac:dyDescent="0.2">
      <c r="A52" s="180" t="s">
        <v>71</v>
      </c>
      <c r="B52" s="181"/>
      <c r="C52" s="180"/>
      <c r="D52" s="180"/>
      <c r="E52" s="180"/>
      <c r="F52" s="180"/>
      <c r="G52" s="180"/>
      <c r="H52" s="180"/>
      <c r="I52" s="180"/>
      <c r="J52" s="180"/>
      <c r="K52" s="39"/>
      <c r="L52" s="39"/>
      <c r="M52" s="39"/>
      <c r="N52" s="39"/>
      <c r="O52" s="39"/>
      <c r="P52" s="39"/>
      <c r="Q52" s="180"/>
      <c r="R52" s="180"/>
      <c r="S52" s="180"/>
      <c r="T52" s="180"/>
      <c r="U52" s="39"/>
      <c r="V52" s="39"/>
      <c r="W52" s="172"/>
      <c r="X52" s="257"/>
      <c r="Y52" s="258"/>
      <c r="Z52" s="258"/>
      <c r="AA52" s="257"/>
      <c r="AB52" s="259"/>
      <c r="AC52" s="259"/>
      <c r="AD52" s="259"/>
      <c r="AE52" s="259"/>
      <c r="AF52" s="259"/>
      <c r="AG52" s="259"/>
    </row>
    <row r="53" spans="1:33" ht="30.75" customHeight="1" x14ac:dyDescent="0.2">
      <c r="A53" s="297" t="s">
        <v>180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184"/>
      <c r="X53" s="257"/>
      <c r="Y53" s="258"/>
      <c r="Z53" s="258"/>
      <c r="AA53" s="257"/>
      <c r="AB53" s="259"/>
      <c r="AC53" s="259"/>
      <c r="AD53" s="259"/>
      <c r="AE53" s="259"/>
    </row>
    <row r="54" spans="1:33" s="259" customFormat="1" ht="12.75" x14ac:dyDescent="0.2">
      <c r="A54" s="180" t="s">
        <v>72</v>
      </c>
      <c r="B54" s="181"/>
      <c r="C54" s="180"/>
      <c r="D54" s="180"/>
      <c r="E54" s="180"/>
      <c r="F54" s="180"/>
      <c r="G54" s="180"/>
      <c r="H54" s="180"/>
      <c r="I54" s="180"/>
      <c r="J54" s="180"/>
      <c r="K54" s="39"/>
      <c r="L54" s="39"/>
      <c r="M54" s="39"/>
      <c r="N54" s="39"/>
      <c r="O54" s="39"/>
      <c r="P54" s="39"/>
      <c r="Q54" s="180"/>
      <c r="R54" s="180"/>
      <c r="S54" s="180"/>
      <c r="T54" s="180"/>
      <c r="U54" s="39"/>
      <c r="V54" s="39"/>
      <c r="W54" s="180"/>
      <c r="X54" s="257"/>
      <c r="Y54" s="258"/>
      <c r="Z54" s="258"/>
      <c r="AA54" s="257"/>
    </row>
    <row r="55" spans="1:33" s="259" customFormat="1" ht="12.75" x14ac:dyDescent="0.2">
      <c r="A55" s="180" t="s">
        <v>73</v>
      </c>
      <c r="B55" s="181"/>
      <c r="C55" s="180"/>
      <c r="D55" s="180"/>
      <c r="E55" s="180"/>
      <c r="F55" s="180"/>
      <c r="G55" s="180"/>
      <c r="H55" s="180"/>
      <c r="I55" s="180"/>
      <c r="J55" s="180"/>
      <c r="K55" s="39"/>
      <c r="L55" s="39"/>
      <c r="M55" s="39"/>
      <c r="N55" s="39"/>
      <c r="O55" s="39"/>
      <c r="P55" s="39"/>
      <c r="Q55" s="180"/>
      <c r="R55" s="180"/>
      <c r="S55" s="180"/>
      <c r="T55" s="180"/>
      <c r="U55" s="39"/>
      <c r="V55" s="39"/>
      <c r="W55" s="180"/>
      <c r="X55" s="257"/>
      <c r="Y55" s="258"/>
      <c r="Z55" s="258"/>
      <c r="AA55" s="257"/>
    </row>
    <row r="56" spans="1:33" s="259" customFormat="1" ht="12.75" x14ac:dyDescent="0.2">
      <c r="A56" s="180" t="s">
        <v>133</v>
      </c>
      <c r="B56" s="181"/>
      <c r="C56" s="180"/>
      <c r="D56" s="180"/>
      <c r="E56" s="180"/>
      <c r="F56" s="180"/>
      <c r="G56" s="180"/>
      <c r="H56" s="180"/>
      <c r="I56" s="180"/>
      <c r="J56" s="180"/>
      <c r="K56" s="39"/>
      <c r="L56" s="39"/>
      <c r="M56" s="39"/>
      <c r="N56" s="39"/>
      <c r="O56" s="39"/>
      <c r="P56" s="39"/>
      <c r="Q56" s="180"/>
      <c r="R56" s="180"/>
      <c r="S56" s="180"/>
      <c r="T56" s="180"/>
      <c r="U56" s="39"/>
      <c r="V56" s="39"/>
      <c r="W56" s="180"/>
      <c r="X56" s="257"/>
      <c r="Y56" s="258"/>
      <c r="Z56" s="258"/>
      <c r="AA56" s="257"/>
    </row>
    <row r="57" spans="1:33" s="259" customFormat="1" ht="12.75" x14ac:dyDescent="0.2">
      <c r="A57" s="180" t="s">
        <v>74</v>
      </c>
      <c r="B57" s="181"/>
      <c r="C57" s="180"/>
      <c r="D57" s="180"/>
      <c r="E57" s="180"/>
      <c r="F57" s="180"/>
      <c r="G57" s="180"/>
      <c r="H57" s="180"/>
      <c r="I57" s="180"/>
      <c r="J57" s="180"/>
      <c r="K57" s="39"/>
      <c r="L57" s="39"/>
      <c r="M57" s="39"/>
      <c r="N57" s="39"/>
      <c r="O57" s="39"/>
      <c r="P57" s="39"/>
      <c r="Q57" s="180"/>
      <c r="R57" s="180"/>
      <c r="S57" s="180"/>
      <c r="T57" s="180"/>
      <c r="U57" s="39"/>
      <c r="V57" s="39"/>
      <c r="W57" s="180"/>
      <c r="X57" s="257"/>
      <c r="Y57" s="258"/>
      <c r="Z57" s="258"/>
      <c r="AA57" s="257"/>
    </row>
    <row r="58" spans="1:33" s="259" customFormat="1" ht="12.75" x14ac:dyDescent="0.2">
      <c r="A58" s="180"/>
      <c r="B58" s="181"/>
      <c r="C58" s="180"/>
      <c r="D58" s="180"/>
      <c r="E58" s="180"/>
      <c r="F58" s="180"/>
      <c r="G58" s="180"/>
      <c r="H58" s="180"/>
      <c r="I58" s="180"/>
      <c r="J58" s="180"/>
      <c r="K58" s="39"/>
      <c r="L58" s="39"/>
      <c r="M58" s="39"/>
      <c r="N58" s="39"/>
      <c r="O58" s="39"/>
      <c r="P58" s="39"/>
      <c r="Q58" s="180"/>
      <c r="R58" s="180"/>
      <c r="S58" s="180"/>
      <c r="T58" s="180"/>
      <c r="U58" s="39"/>
      <c r="V58" s="39"/>
      <c r="W58" s="180"/>
      <c r="X58" s="257"/>
      <c r="Y58" s="258"/>
      <c r="Z58" s="258"/>
      <c r="AA58" s="257"/>
    </row>
    <row r="59" spans="1:33" ht="12.75" x14ac:dyDescent="0.2">
      <c r="A59" s="180" t="s">
        <v>148</v>
      </c>
      <c r="B59" s="181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37"/>
      <c r="N59" s="37"/>
      <c r="O59" s="37"/>
      <c r="P59" s="37"/>
      <c r="Q59" s="37"/>
      <c r="R59" s="37"/>
      <c r="S59" s="37"/>
      <c r="T59" s="172"/>
      <c r="U59" s="185"/>
      <c r="V59" s="185"/>
      <c r="W59" s="39"/>
      <c r="X59" s="212"/>
      <c r="Y59" s="215"/>
      <c r="Z59" s="215"/>
      <c r="AA59" s="212"/>
    </row>
    <row r="60" spans="1:33" x14ac:dyDescent="0.2"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W60" s="262"/>
    </row>
    <row r="61" spans="1:33" x14ac:dyDescent="0.2"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W61" s="262"/>
    </row>
    <row r="62" spans="1:33" x14ac:dyDescent="0.2"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W62" s="262"/>
    </row>
    <row r="63" spans="1:33" x14ac:dyDescent="0.2"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W63" s="262"/>
    </row>
    <row r="65" spans="3:23" x14ac:dyDescent="0.2"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W65" s="262"/>
    </row>
    <row r="66" spans="3:23" x14ac:dyDescent="0.2"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W66" s="262"/>
    </row>
  </sheetData>
  <mergeCells count="5">
    <mergeCell ref="A4:I4"/>
    <mergeCell ref="K4:AA4"/>
    <mergeCell ref="A32:T32"/>
    <mergeCell ref="A43:T43"/>
    <mergeCell ref="A53:V53"/>
  </mergeCells>
  <pageMargins left="0.27559055118110237" right="0.15748031496062992" top="0.98425196850393704" bottom="0.6692913385826772" header="0.51181102362204722" footer="0.51181102362204722"/>
  <pageSetup paperSize="9" scale="72" orientation="landscape" r:id="rId1"/>
  <headerFooter alignWithMargins="0"/>
  <rowBreaks count="1" manualBreakCount="1">
    <brk id="2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3"/>
  <sheetViews>
    <sheetView zoomScaleNormal="100" workbookViewId="0"/>
  </sheetViews>
  <sheetFormatPr defaultRowHeight="12.75" x14ac:dyDescent="0.2"/>
  <cols>
    <col min="1" max="1" width="54.85546875" style="98" customWidth="1"/>
    <col min="2" max="2" width="11" style="98" customWidth="1"/>
    <col min="3" max="3" width="12.85546875" style="7" bestFit="1" customWidth="1"/>
    <col min="4" max="4" width="12.85546875" style="5" bestFit="1" customWidth="1"/>
    <col min="5" max="5" width="67.42578125" style="98" customWidth="1"/>
    <col min="6" max="16384" width="9.140625" style="98"/>
  </cols>
  <sheetData>
    <row r="1" spans="1:5" x14ac:dyDescent="0.2">
      <c r="A1" s="5"/>
      <c r="B1" s="5"/>
      <c r="D1" s="9" t="s">
        <v>145</v>
      </c>
    </row>
    <row r="2" spans="1:5" ht="15" x14ac:dyDescent="0.25">
      <c r="A2" s="204" t="s">
        <v>183</v>
      </c>
      <c r="B2" s="6"/>
    </row>
    <row r="3" spans="1:5" x14ac:dyDescent="0.2">
      <c r="A3" s="3" t="s">
        <v>15</v>
      </c>
      <c r="B3" s="2"/>
      <c r="C3" s="8"/>
    </row>
    <row r="4" spans="1:5" x14ac:dyDescent="0.2">
      <c r="A4" s="19" t="s">
        <v>0</v>
      </c>
      <c r="B4" s="2"/>
      <c r="C4" s="8"/>
      <c r="E4" s="99"/>
    </row>
    <row r="5" spans="1:5" ht="25.5" x14ac:dyDescent="0.2">
      <c r="A5" s="188"/>
      <c r="B5" s="44" t="s">
        <v>184</v>
      </c>
      <c r="C5" s="44" t="s">
        <v>185</v>
      </c>
      <c r="D5" s="45" t="s">
        <v>186</v>
      </c>
      <c r="E5" s="100"/>
    </row>
    <row r="6" spans="1:5" x14ac:dyDescent="0.2">
      <c r="A6" s="30" t="s">
        <v>75</v>
      </c>
      <c r="B6" s="46"/>
      <c r="C6" s="46"/>
      <c r="D6" s="46"/>
      <c r="E6" s="101"/>
    </row>
    <row r="7" spans="1:5" x14ac:dyDescent="0.2">
      <c r="A7" s="30" t="s">
        <v>134</v>
      </c>
      <c r="B7" s="33"/>
      <c r="C7" s="33"/>
      <c r="D7" s="34"/>
      <c r="E7" s="101"/>
    </row>
    <row r="8" spans="1:5" x14ac:dyDescent="0.2">
      <c r="A8" s="189" t="s">
        <v>254</v>
      </c>
      <c r="B8" s="35"/>
      <c r="C8" s="35"/>
      <c r="D8" s="35"/>
      <c r="E8" s="101"/>
    </row>
    <row r="9" spans="1:5" x14ac:dyDescent="0.2">
      <c r="A9" s="189" t="s">
        <v>135</v>
      </c>
      <c r="B9" s="35">
        <f>B8*12</f>
        <v>0</v>
      </c>
      <c r="C9" s="35">
        <f>C8*12</f>
        <v>0</v>
      </c>
      <c r="D9" s="47">
        <f>D8*12</f>
        <v>0</v>
      </c>
      <c r="E9" s="101"/>
    </row>
    <row r="10" spans="1:5" x14ac:dyDescent="0.2">
      <c r="A10" s="190" t="s">
        <v>38</v>
      </c>
      <c r="B10" s="55"/>
      <c r="C10" s="55"/>
      <c r="D10" s="50"/>
      <c r="E10" s="101"/>
    </row>
    <row r="11" spans="1:5" s="206" customFormat="1" ht="25.5" x14ac:dyDescent="0.2">
      <c r="A11" s="197" t="s">
        <v>136</v>
      </c>
      <c r="B11" s="48"/>
      <c r="C11" s="48"/>
      <c r="D11" s="49">
        <f>ROUND(D10*20%,0)</f>
        <v>0</v>
      </c>
      <c r="E11" s="205"/>
    </row>
    <row r="12" spans="1:5" ht="38.25" x14ac:dyDescent="0.2">
      <c r="A12" s="31" t="s">
        <v>137</v>
      </c>
      <c r="B12" s="48"/>
      <c r="C12" s="50"/>
      <c r="D12" s="50">
        <f>ROUND((D9-D10)*5%,0)</f>
        <v>0</v>
      </c>
      <c r="E12" s="101"/>
    </row>
    <row r="13" spans="1:5" ht="12.75" customHeight="1" x14ac:dyDescent="0.2">
      <c r="A13" s="31" t="s">
        <v>76</v>
      </c>
      <c r="B13" s="48"/>
      <c r="C13" s="48"/>
      <c r="D13" s="48">
        <f>ROUND(D8*50%,0)</f>
        <v>0</v>
      </c>
      <c r="E13" s="101"/>
    </row>
    <row r="14" spans="1:5" x14ac:dyDescent="0.2">
      <c r="A14" s="191" t="s">
        <v>138</v>
      </c>
      <c r="B14" s="48"/>
      <c r="C14" s="48"/>
      <c r="D14" s="48"/>
      <c r="E14" s="101"/>
    </row>
    <row r="15" spans="1:5" x14ac:dyDescent="0.2">
      <c r="A15" s="31" t="s">
        <v>173</v>
      </c>
      <c r="B15" s="51"/>
      <c r="C15" s="50">
        <f>C40</f>
        <v>0</v>
      </c>
      <c r="D15" s="50">
        <f>D40</f>
        <v>0</v>
      </c>
      <c r="E15" s="101"/>
    </row>
    <row r="16" spans="1:5" x14ac:dyDescent="0.2">
      <c r="A16" s="192" t="s">
        <v>39</v>
      </c>
      <c r="B16" s="51"/>
      <c r="C16" s="50">
        <f>C31</f>
        <v>0</v>
      </c>
      <c r="D16" s="50">
        <f>D31</f>
        <v>0</v>
      </c>
      <c r="E16" s="101"/>
    </row>
    <row r="17" spans="1:5" x14ac:dyDescent="0.2">
      <c r="A17" s="193" t="s">
        <v>9</v>
      </c>
      <c r="B17" s="35"/>
      <c r="C17" s="35"/>
      <c r="D17" s="47">
        <f>D9+D11+D12+D13+D14+D15+D16</f>
        <v>0</v>
      </c>
      <c r="E17" s="101"/>
    </row>
    <row r="18" spans="1:5" x14ac:dyDescent="0.2">
      <c r="A18" s="194" t="s">
        <v>5</v>
      </c>
      <c r="B18" s="52">
        <f>B19+B20</f>
        <v>0</v>
      </c>
      <c r="C18" s="53">
        <f>C19+C20</f>
        <v>0</v>
      </c>
      <c r="D18" s="47">
        <f>D19+D20</f>
        <v>0</v>
      </c>
      <c r="E18" s="101"/>
    </row>
    <row r="19" spans="1:5" x14ac:dyDescent="0.2">
      <c r="A19" s="20" t="s">
        <v>151</v>
      </c>
      <c r="B19" s="50">
        <f>ROUND(B17*33%,0)</f>
        <v>0</v>
      </c>
      <c r="C19" s="50">
        <f>ROUND(C17*33%,0)</f>
        <v>0</v>
      </c>
      <c r="D19" s="50">
        <f>ROUND(D17*33%,0)</f>
        <v>0</v>
      </c>
      <c r="E19" s="102"/>
    </row>
    <row r="20" spans="1:5" x14ac:dyDescent="0.2">
      <c r="A20" s="20" t="s">
        <v>45</v>
      </c>
      <c r="B20" s="50">
        <f>ROUND(B17*0.8%,0)</f>
        <v>0</v>
      </c>
      <c r="C20" s="50">
        <f>ROUND(C17*0.8%,0)</f>
        <v>0</v>
      </c>
      <c r="D20" s="50">
        <f>ROUND(D17*0.8%,0)</f>
        <v>0</v>
      </c>
    </row>
    <row r="21" spans="1:5" ht="13.5" thickBot="1" x14ac:dyDescent="0.25">
      <c r="A21" s="195" t="s">
        <v>6</v>
      </c>
      <c r="B21" s="103">
        <f t="shared" ref="B21:C21" si="0">ROUND(B17+B18,0)</f>
        <v>0</v>
      </c>
      <c r="C21" s="103">
        <f t="shared" si="0"/>
        <v>0</v>
      </c>
      <c r="D21" s="103">
        <f>ROUND(D17+D18,0)</f>
        <v>0</v>
      </c>
    </row>
    <row r="22" spans="1:5" x14ac:dyDescent="0.2">
      <c r="A22" s="196" t="s">
        <v>10</v>
      </c>
      <c r="B22" s="104"/>
      <c r="C22" s="104"/>
      <c r="D22" s="105"/>
      <c r="E22" s="106"/>
    </row>
    <row r="23" spans="1:5" ht="25.5" x14ac:dyDescent="0.2">
      <c r="A23" s="273" t="s">
        <v>262</v>
      </c>
      <c r="B23" s="274"/>
      <c r="C23" s="274"/>
      <c r="D23" s="275">
        <f>ROUND(D8*20%,0)</f>
        <v>0</v>
      </c>
    </row>
    <row r="24" spans="1:5" x14ac:dyDescent="0.2">
      <c r="A24" s="276" t="s">
        <v>11</v>
      </c>
      <c r="B24" s="277"/>
      <c r="C24" s="277"/>
      <c r="D24" s="278">
        <f>ROUND(SUM(D25:D27),0)</f>
        <v>0</v>
      </c>
    </row>
    <row r="25" spans="1:5" x14ac:dyDescent="0.2">
      <c r="A25" s="26" t="s">
        <v>139</v>
      </c>
      <c r="B25" s="51"/>
      <c r="C25" s="51"/>
      <c r="D25" s="54"/>
    </row>
    <row r="26" spans="1:5" x14ac:dyDescent="0.2">
      <c r="A26" s="27" t="s">
        <v>40</v>
      </c>
      <c r="B26" s="55"/>
      <c r="C26" s="55"/>
      <c r="D26" s="54"/>
    </row>
    <row r="27" spans="1:5" ht="25.5" x14ac:dyDescent="0.2">
      <c r="A27" s="26" t="s">
        <v>267</v>
      </c>
      <c r="B27" s="55"/>
      <c r="C27" s="55"/>
      <c r="D27" s="54"/>
    </row>
    <row r="28" spans="1:5" x14ac:dyDescent="0.2">
      <c r="A28" s="197" t="s">
        <v>27</v>
      </c>
      <c r="B28" s="56"/>
      <c r="C28" s="56"/>
      <c r="D28" s="57"/>
    </row>
    <row r="29" spans="1:5" x14ac:dyDescent="0.2">
      <c r="A29" s="28" t="s">
        <v>77</v>
      </c>
      <c r="B29" s="55"/>
      <c r="C29" s="55"/>
      <c r="D29" s="54"/>
    </row>
    <row r="30" spans="1:5" x14ac:dyDescent="0.2">
      <c r="A30" s="28" t="s">
        <v>77</v>
      </c>
      <c r="B30" s="55"/>
      <c r="C30" s="55"/>
      <c r="D30" s="54"/>
    </row>
    <row r="31" spans="1:5" x14ac:dyDescent="0.2">
      <c r="A31" s="279" t="s">
        <v>78</v>
      </c>
      <c r="B31" s="280"/>
      <c r="C31" s="280">
        <f>ROUND(SUM(C29:C30),0)</f>
        <v>0</v>
      </c>
      <c r="D31" s="280">
        <f>ROUND(SUM(D29:D30),0)</f>
        <v>0</v>
      </c>
    </row>
    <row r="32" spans="1:5" x14ac:dyDescent="0.2">
      <c r="A32" s="198" t="s">
        <v>163</v>
      </c>
      <c r="B32" s="58"/>
      <c r="C32" s="58"/>
      <c r="D32" s="57"/>
    </row>
    <row r="33" spans="1:5" x14ac:dyDescent="0.2">
      <c r="A33" s="199" t="s">
        <v>164</v>
      </c>
      <c r="B33" s="57"/>
      <c r="C33" s="57"/>
      <c r="D33" s="57"/>
    </row>
    <row r="34" spans="1:5" x14ac:dyDescent="0.2">
      <c r="A34" s="199" t="s">
        <v>165</v>
      </c>
      <c r="B34" s="57"/>
      <c r="C34" s="57"/>
      <c r="D34" s="57"/>
    </row>
    <row r="35" spans="1:5" x14ac:dyDescent="0.2">
      <c r="A35" s="199" t="s">
        <v>166</v>
      </c>
      <c r="B35" s="57"/>
      <c r="C35" s="57"/>
      <c r="D35" s="57"/>
    </row>
    <row r="36" spans="1:5" x14ac:dyDescent="0.2">
      <c r="A36" s="199" t="s">
        <v>168</v>
      </c>
      <c r="B36" s="57"/>
      <c r="C36" s="57"/>
      <c r="D36" s="57"/>
    </row>
    <row r="37" spans="1:5" x14ac:dyDescent="0.2">
      <c r="A37" s="199" t="s">
        <v>169</v>
      </c>
      <c r="B37" s="57"/>
      <c r="C37" s="57"/>
      <c r="D37" s="57"/>
    </row>
    <row r="38" spans="1:5" ht="25.5" x14ac:dyDescent="0.2">
      <c r="A38" s="199" t="s">
        <v>170</v>
      </c>
      <c r="B38" s="57"/>
      <c r="C38" s="57"/>
      <c r="D38" s="57"/>
    </row>
    <row r="39" spans="1:5" x14ac:dyDescent="0.2">
      <c r="A39" s="199" t="s">
        <v>171</v>
      </c>
      <c r="B39" s="57"/>
      <c r="C39" s="57"/>
      <c r="D39" s="57"/>
    </row>
    <row r="40" spans="1:5" s="101" customFormat="1" x14ac:dyDescent="0.2">
      <c r="A40" s="279" t="s">
        <v>167</v>
      </c>
      <c r="B40" s="281"/>
      <c r="C40" s="282">
        <f t="shared" ref="C40" si="1">ROUND(SUM(C36:C39),0)</f>
        <v>0</v>
      </c>
      <c r="D40" s="282">
        <f>ROUND(SUM(D36:D39),0)</f>
        <v>0</v>
      </c>
      <c r="E40" s="98"/>
    </row>
    <row r="41" spans="1:5" s="101" customFormat="1" x14ac:dyDescent="0.2">
      <c r="A41" s="23"/>
      <c r="B41" s="24"/>
      <c r="C41" s="24"/>
      <c r="D41" s="25"/>
    </row>
    <row r="42" spans="1:5" s="101" customFormat="1" x14ac:dyDescent="0.2">
      <c r="A42" s="21" t="s">
        <v>19</v>
      </c>
      <c r="B42" s="24"/>
      <c r="C42" s="24"/>
      <c r="D42" s="59">
        <v>43831</v>
      </c>
    </row>
    <row r="43" spans="1:5" s="101" customFormat="1" x14ac:dyDescent="0.2">
      <c r="A43" s="21" t="s">
        <v>20</v>
      </c>
      <c r="B43" s="24"/>
      <c r="C43" s="24"/>
      <c r="D43" s="29"/>
    </row>
    <row r="44" spans="1:5" s="101" customFormat="1" x14ac:dyDescent="0.2">
      <c r="A44" s="21" t="s">
        <v>21</v>
      </c>
      <c r="B44" s="24"/>
      <c r="C44" s="24"/>
      <c r="D44" s="22"/>
    </row>
    <row r="45" spans="1:5" s="101" customFormat="1" x14ac:dyDescent="0.2">
      <c r="A45" s="21" t="s">
        <v>22</v>
      </c>
      <c r="B45" s="24"/>
      <c r="C45" s="24"/>
      <c r="D45" s="22"/>
    </row>
    <row r="46" spans="1:5" x14ac:dyDescent="0.2">
      <c r="A46" s="21" t="s">
        <v>23</v>
      </c>
      <c r="B46" s="24"/>
      <c r="C46" s="24"/>
      <c r="D46" s="22"/>
    </row>
    <row r="47" spans="1:5" x14ac:dyDescent="0.2">
      <c r="A47" s="10" t="s">
        <v>1</v>
      </c>
      <c r="B47" s="10"/>
      <c r="C47" s="11"/>
      <c r="D47" s="12"/>
    </row>
    <row r="48" spans="1:5" x14ac:dyDescent="0.2">
      <c r="A48" s="13" t="s">
        <v>2</v>
      </c>
      <c r="B48" s="13"/>
      <c r="C48" s="11"/>
      <c r="D48" s="12"/>
    </row>
    <row r="49" spans="1:4" x14ac:dyDescent="0.2">
      <c r="A49" s="13" t="s">
        <v>3</v>
      </c>
      <c r="B49" s="13"/>
      <c r="C49" s="11"/>
      <c r="D49" s="12"/>
    </row>
    <row r="50" spans="1:4" x14ac:dyDescent="0.2">
      <c r="A50" s="13" t="s">
        <v>7</v>
      </c>
      <c r="B50" s="13"/>
      <c r="C50" s="11"/>
      <c r="D50" s="12"/>
    </row>
    <row r="51" spans="1:4" x14ac:dyDescent="0.2">
      <c r="A51" s="14" t="s">
        <v>4</v>
      </c>
      <c r="B51" s="14"/>
      <c r="C51" s="11"/>
      <c r="D51" s="12"/>
    </row>
    <row r="52" spans="1:4" x14ac:dyDescent="0.2">
      <c r="A52" s="14"/>
      <c r="B52" s="14"/>
      <c r="C52" s="11"/>
      <c r="D52" s="12"/>
    </row>
    <row r="53" spans="1:4" ht="12.75" customHeight="1" x14ac:dyDescent="0.2">
      <c r="A53" s="200" t="s">
        <v>8</v>
      </c>
      <c r="B53" s="15"/>
      <c r="C53" s="16"/>
      <c r="D53" s="17"/>
    </row>
    <row r="54" spans="1:4" x14ac:dyDescent="0.2">
      <c r="A54" s="306" t="s">
        <v>187</v>
      </c>
      <c r="B54" s="306"/>
      <c r="C54" s="306"/>
      <c r="D54" s="306"/>
    </row>
    <row r="55" spans="1:4" x14ac:dyDescent="0.2">
      <c r="A55" s="18" t="s">
        <v>26</v>
      </c>
      <c r="B55" s="18"/>
      <c r="C55" s="41"/>
      <c r="D55" s="42"/>
    </row>
    <row r="56" spans="1:4" x14ac:dyDescent="0.2">
      <c r="A56" s="18" t="s">
        <v>79</v>
      </c>
      <c r="B56" s="18"/>
      <c r="C56" s="41"/>
      <c r="D56" s="42"/>
    </row>
    <row r="57" spans="1:4" x14ac:dyDescent="0.2">
      <c r="A57" s="18" t="s">
        <v>80</v>
      </c>
      <c r="B57" s="18"/>
      <c r="C57" s="41"/>
      <c r="D57" s="42"/>
    </row>
    <row r="58" spans="1:4" ht="12.75" customHeight="1" x14ac:dyDescent="0.2">
      <c r="A58" s="303" t="s">
        <v>140</v>
      </c>
      <c r="B58" s="303"/>
      <c r="C58" s="303"/>
      <c r="D58" s="303"/>
    </row>
    <row r="59" spans="1:4" x14ac:dyDescent="0.2">
      <c r="A59" s="303" t="s">
        <v>141</v>
      </c>
      <c r="B59" s="303"/>
      <c r="C59" s="303"/>
      <c r="D59" s="303"/>
    </row>
    <row r="60" spans="1:4" x14ac:dyDescent="0.2">
      <c r="A60" s="303" t="s">
        <v>81</v>
      </c>
      <c r="B60" s="303"/>
      <c r="C60" s="303"/>
      <c r="D60" s="303"/>
    </row>
    <row r="61" spans="1:4" x14ac:dyDescent="0.2">
      <c r="A61" s="303" t="s">
        <v>82</v>
      </c>
      <c r="B61" s="303"/>
      <c r="C61" s="303"/>
      <c r="D61" s="303"/>
    </row>
    <row r="62" spans="1:4" x14ac:dyDescent="0.2">
      <c r="A62" s="116" t="s">
        <v>83</v>
      </c>
      <c r="B62" s="116"/>
      <c r="C62" s="116"/>
      <c r="D62" s="116"/>
    </row>
    <row r="63" spans="1:4" x14ac:dyDescent="0.2">
      <c r="A63" s="117" t="s">
        <v>12</v>
      </c>
      <c r="B63" s="117"/>
      <c r="C63" s="117"/>
      <c r="D63" s="117"/>
    </row>
    <row r="64" spans="1:4" x14ac:dyDescent="0.2">
      <c r="A64" s="201" t="s">
        <v>28</v>
      </c>
      <c r="B64" s="201"/>
      <c r="C64" s="117"/>
      <c r="D64" s="117"/>
    </row>
    <row r="65" spans="1:4" ht="12.75" customHeight="1" x14ac:dyDescent="0.2">
      <c r="A65" s="117" t="s">
        <v>84</v>
      </c>
      <c r="B65" s="117"/>
      <c r="C65" s="117"/>
      <c r="D65" s="117"/>
    </row>
    <row r="66" spans="1:4" s="107" customFormat="1" ht="12.75" customHeight="1" x14ac:dyDescent="0.2">
      <c r="A66" s="306" t="s">
        <v>158</v>
      </c>
      <c r="B66" s="306"/>
      <c r="C66" s="306"/>
      <c r="D66" s="306"/>
    </row>
    <row r="67" spans="1:4" x14ac:dyDescent="0.2">
      <c r="A67" s="308" t="s">
        <v>159</v>
      </c>
      <c r="B67" s="308"/>
      <c r="C67" s="308"/>
      <c r="D67" s="308"/>
    </row>
    <row r="68" spans="1:4" ht="12.75" customHeight="1" x14ac:dyDescent="0.2">
      <c r="A68" s="307" t="s">
        <v>160</v>
      </c>
      <c r="B68" s="307"/>
      <c r="C68" s="307"/>
      <c r="D68" s="307"/>
    </row>
    <row r="69" spans="1:4" x14ac:dyDescent="0.2">
      <c r="A69" s="306" t="s">
        <v>13</v>
      </c>
      <c r="B69" s="306"/>
      <c r="C69" s="306"/>
      <c r="D69" s="306"/>
    </row>
    <row r="70" spans="1:4" x14ac:dyDescent="0.2">
      <c r="A70" s="303" t="s">
        <v>85</v>
      </c>
      <c r="B70" s="303"/>
      <c r="C70" s="303"/>
      <c r="D70" s="303"/>
    </row>
    <row r="71" spans="1:4" ht="26.25" customHeight="1" x14ac:dyDescent="0.2">
      <c r="A71" s="303" t="s">
        <v>153</v>
      </c>
      <c r="B71" s="303"/>
      <c r="C71" s="303"/>
      <c r="D71" s="303"/>
    </row>
    <row r="72" spans="1:4" x14ac:dyDescent="0.2">
      <c r="A72" s="303" t="s">
        <v>161</v>
      </c>
      <c r="B72" s="303"/>
      <c r="C72" s="303"/>
      <c r="D72" s="115"/>
    </row>
    <row r="73" spans="1:4" x14ac:dyDescent="0.2">
      <c r="A73" s="116" t="s">
        <v>142</v>
      </c>
      <c r="B73" s="116"/>
      <c r="C73" s="116"/>
      <c r="D73" s="115"/>
    </row>
    <row r="74" spans="1:4" ht="25.5" customHeight="1" x14ac:dyDescent="0.2">
      <c r="A74" s="306" t="s">
        <v>152</v>
      </c>
      <c r="B74" s="306"/>
      <c r="C74" s="303"/>
      <c r="D74" s="303"/>
    </row>
    <row r="75" spans="1:4" ht="26.25" customHeight="1" x14ac:dyDescent="0.2">
      <c r="A75" s="304" t="s">
        <v>86</v>
      </c>
      <c r="B75" s="304"/>
      <c r="C75" s="304"/>
      <c r="D75" s="304"/>
    </row>
    <row r="76" spans="1:4" x14ac:dyDescent="0.2">
      <c r="A76" s="304" t="s">
        <v>87</v>
      </c>
      <c r="B76" s="304"/>
      <c r="C76" s="304"/>
      <c r="D76" s="304"/>
    </row>
    <row r="77" spans="1:4" x14ac:dyDescent="0.2">
      <c r="A77" s="304" t="s">
        <v>88</v>
      </c>
      <c r="B77" s="304"/>
      <c r="C77" s="304"/>
      <c r="D77" s="304"/>
    </row>
    <row r="78" spans="1:4" x14ac:dyDescent="0.2">
      <c r="A78" s="304" t="s">
        <v>172</v>
      </c>
      <c r="B78" s="304"/>
      <c r="C78" s="304"/>
      <c r="D78" s="304"/>
    </row>
    <row r="79" spans="1:4" ht="12.75" customHeight="1" x14ac:dyDescent="0.2">
      <c r="A79" s="202" t="s">
        <v>14</v>
      </c>
      <c r="B79" s="202"/>
      <c r="C79" s="118"/>
      <c r="D79" s="118"/>
    </row>
    <row r="80" spans="1:4" x14ac:dyDescent="0.2">
      <c r="A80" s="305" t="s">
        <v>149</v>
      </c>
      <c r="B80" s="305"/>
      <c r="C80" s="305"/>
      <c r="D80" s="305"/>
    </row>
    <row r="81" spans="1:4" x14ac:dyDescent="0.2">
      <c r="A81" s="305" t="s">
        <v>162</v>
      </c>
      <c r="B81" s="305"/>
      <c r="C81" s="305"/>
      <c r="D81" s="305"/>
    </row>
    <row r="82" spans="1:4" x14ac:dyDescent="0.2">
      <c r="A82" s="36"/>
    </row>
    <row r="83" spans="1:4" x14ac:dyDescent="0.2">
      <c r="A83" s="36"/>
    </row>
  </sheetData>
  <mergeCells count="19">
    <mergeCell ref="A70:D70"/>
    <mergeCell ref="A68:D68"/>
    <mergeCell ref="A69:D69"/>
    <mergeCell ref="A54:D54"/>
    <mergeCell ref="A60:D60"/>
    <mergeCell ref="A61:D61"/>
    <mergeCell ref="A58:D58"/>
    <mergeCell ref="A59:D59"/>
    <mergeCell ref="A66:D66"/>
    <mergeCell ref="A67:D67"/>
    <mergeCell ref="A71:D71"/>
    <mergeCell ref="A72:C72"/>
    <mergeCell ref="A77:D77"/>
    <mergeCell ref="A80:D80"/>
    <mergeCell ref="A81:D81"/>
    <mergeCell ref="A74:D74"/>
    <mergeCell ref="A75:D75"/>
    <mergeCell ref="A76:D76"/>
    <mergeCell ref="A78:D78"/>
  </mergeCells>
  <pageMargins left="0.56999999999999995" right="0.53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zoomScaleNormal="100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M2" sqref="M2"/>
    </sheetView>
  </sheetViews>
  <sheetFormatPr defaultRowHeight="11.25" x14ac:dyDescent="0.2"/>
  <cols>
    <col min="1" max="1" width="16.28515625" style="60" customWidth="1"/>
    <col min="2" max="2" width="6.85546875" style="61" bestFit="1" customWidth="1"/>
    <col min="3" max="3" width="8.7109375" style="60" bestFit="1" customWidth="1"/>
    <col min="4" max="4" width="7.85546875" style="60" bestFit="1" customWidth="1"/>
    <col min="5" max="5" width="6.140625" style="60" bestFit="1" customWidth="1"/>
    <col min="6" max="6" width="8.7109375" style="60" bestFit="1" customWidth="1"/>
    <col min="7" max="7" width="16.7109375" style="60" bestFit="1" customWidth="1"/>
    <col min="8" max="8" width="6.85546875" style="60" bestFit="1" customWidth="1"/>
    <col min="9" max="9" width="8.5703125" style="62" bestFit="1" customWidth="1"/>
    <col min="10" max="10" width="7.42578125" style="60" bestFit="1" customWidth="1"/>
    <col min="11" max="11" width="6" style="66" bestFit="1" customWidth="1"/>
    <col min="12" max="12" width="6.140625" style="66" bestFit="1" customWidth="1"/>
    <col min="13" max="13" width="23.7109375" style="60" customWidth="1"/>
    <col min="14" max="14" width="16.7109375" style="60" bestFit="1" customWidth="1"/>
    <col min="15" max="16" width="6.85546875" style="63" customWidth="1"/>
    <col min="17" max="17" width="26.5703125" style="60" customWidth="1"/>
    <col min="18" max="16384" width="9.140625" style="60"/>
  </cols>
  <sheetData>
    <row r="1" spans="1:18" ht="15" x14ac:dyDescent="0.25">
      <c r="A1" s="203" t="s">
        <v>188</v>
      </c>
      <c r="B1" s="65"/>
      <c r="C1" s="64"/>
      <c r="D1" s="64"/>
      <c r="E1" s="64"/>
      <c r="F1" s="64"/>
      <c r="G1" s="64"/>
      <c r="H1" s="64"/>
      <c r="I1" s="119"/>
      <c r="J1" s="120"/>
      <c r="K1" s="121"/>
      <c r="L1" s="121"/>
      <c r="M1" s="122" t="s">
        <v>146</v>
      </c>
      <c r="N1" s="120"/>
      <c r="O1" s="123"/>
      <c r="P1" s="123"/>
      <c r="Q1" s="120"/>
    </row>
    <row r="2" spans="1:18" x14ac:dyDescent="0.2">
      <c r="A2" s="124" t="s">
        <v>15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0"/>
      <c r="O2" s="123"/>
      <c r="P2" s="123"/>
      <c r="Q2" s="120"/>
    </row>
    <row r="3" spans="1:18" x14ac:dyDescent="0.2">
      <c r="A3" s="67" t="s">
        <v>17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120"/>
      <c r="O3" s="123"/>
      <c r="P3" s="123"/>
      <c r="Q3" s="120"/>
    </row>
    <row r="4" spans="1:18" ht="11.25" customHeight="1" x14ac:dyDescent="0.2">
      <c r="A4" s="298" t="s">
        <v>175</v>
      </c>
      <c r="B4" s="299"/>
      <c r="C4" s="299"/>
      <c r="D4" s="299"/>
      <c r="E4" s="299"/>
      <c r="F4" s="300"/>
      <c r="G4" s="293" t="s">
        <v>176</v>
      </c>
      <c r="H4" s="294"/>
      <c r="I4" s="294"/>
      <c r="J4" s="294"/>
      <c r="K4" s="294"/>
      <c r="L4" s="294"/>
      <c r="M4" s="294"/>
      <c r="N4" s="294"/>
      <c r="O4" s="294"/>
      <c r="P4" s="294"/>
      <c r="Q4" s="295"/>
    </row>
    <row r="5" spans="1:18" ht="22.5" x14ac:dyDescent="0.2">
      <c r="A5" s="127" t="s">
        <v>229</v>
      </c>
      <c r="B5" s="71" t="s">
        <v>31</v>
      </c>
      <c r="C5" s="72" t="s">
        <v>34</v>
      </c>
      <c r="D5" s="72" t="s">
        <v>35</v>
      </c>
      <c r="E5" s="73" t="s">
        <v>46</v>
      </c>
      <c r="F5" s="129" t="s">
        <v>47</v>
      </c>
      <c r="G5" s="127" t="s">
        <v>229</v>
      </c>
      <c r="H5" s="74" t="s">
        <v>31</v>
      </c>
      <c r="I5" s="73" t="s">
        <v>37</v>
      </c>
      <c r="J5" s="73" t="s">
        <v>41</v>
      </c>
      <c r="K5" s="73" t="s">
        <v>46</v>
      </c>
      <c r="L5" s="129" t="s">
        <v>47</v>
      </c>
      <c r="M5" s="127" t="s">
        <v>25</v>
      </c>
      <c r="N5" s="75" t="s">
        <v>50</v>
      </c>
      <c r="O5" s="75" t="s">
        <v>51</v>
      </c>
      <c r="P5" s="75" t="s">
        <v>52</v>
      </c>
      <c r="Q5" s="75" t="s">
        <v>236</v>
      </c>
    </row>
    <row r="6" spans="1:18" s="61" customFormat="1" x14ac:dyDescent="0.2">
      <c r="A6" s="76">
        <v>1</v>
      </c>
      <c r="B6" s="77">
        <v>2</v>
      </c>
      <c r="C6" s="78">
        <v>3</v>
      </c>
      <c r="D6" s="78">
        <v>4</v>
      </c>
      <c r="E6" s="77">
        <v>5</v>
      </c>
      <c r="F6" s="132">
        <v>6</v>
      </c>
      <c r="G6" s="77">
        <v>7</v>
      </c>
      <c r="H6" s="77">
        <v>8</v>
      </c>
      <c r="I6" s="77">
        <v>9</v>
      </c>
      <c r="J6" s="133">
        <v>10</v>
      </c>
      <c r="K6" s="132">
        <v>11</v>
      </c>
      <c r="L6" s="132">
        <v>12</v>
      </c>
      <c r="M6" s="132">
        <v>13</v>
      </c>
      <c r="N6" s="132">
        <v>14</v>
      </c>
      <c r="O6" s="132">
        <v>15</v>
      </c>
      <c r="P6" s="132">
        <v>16</v>
      </c>
      <c r="Q6" s="132">
        <v>17</v>
      </c>
      <c r="R6" s="79"/>
    </row>
    <row r="7" spans="1:18" s="84" customFormat="1" x14ac:dyDescent="0.2">
      <c r="A7" s="80"/>
      <c r="B7" s="81"/>
      <c r="C7" s="82"/>
      <c r="D7" s="82"/>
      <c r="E7" s="82">
        <f>C7-D7</f>
        <v>0</v>
      </c>
      <c r="F7" s="134"/>
      <c r="G7" s="80"/>
      <c r="H7" s="81"/>
      <c r="I7" s="82"/>
      <c r="J7" s="82"/>
      <c r="K7" s="82">
        <f>I7-J7</f>
        <v>0</v>
      </c>
      <c r="L7" s="134"/>
      <c r="M7" s="135"/>
      <c r="N7" s="135"/>
      <c r="O7" s="131"/>
      <c r="P7" s="136"/>
      <c r="Q7" s="135"/>
      <c r="R7" s="83"/>
    </row>
    <row r="8" spans="1:18" s="84" customFormat="1" x14ac:dyDescent="0.2">
      <c r="A8" s="85"/>
      <c r="B8" s="86"/>
      <c r="C8" s="82"/>
      <c r="D8" s="82"/>
      <c r="E8" s="82">
        <f t="shared" ref="E8:E9" si="0">C8-D8</f>
        <v>0</v>
      </c>
      <c r="F8" s="134"/>
      <c r="G8" s="85"/>
      <c r="H8" s="86"/>
      <c r="I8" s="82"/>
      <c r="J8" s="82"/>
      <c r="K8" s="82">
        <f>I8-J8</f>
        <v>0</v>
      </c>
      <c r="L8" s="142"/>
      <c r="M8" s="139"/>
      <c r="N8" s="135"/>
      <c r="O8" s="137"/>
      <c r="P8" s="137"/>
      <c r="Q8" s="138"/>
      <c r="R8" s="83"/>
    </row>
    <row r="9" spans="1:18" s="84" customFormat="1" x14ac:dyDescent="0.2">
      <c r="A9" s="87"/>
      <c r="B9" s="81"/>
      <c r="C9" s="82"/>
      <c r="D9" s="82"/>
      <c r="E9" s="82">
        <f t="shared" si="0"/>
        <v>0</v>
      </c>
      <c r="F9" s="134"/>
      <c r="G9" s="87"/>
      <c r="H9" s="81"/>
      <c r="I9" s="82"/>
      <c r="J9" s="82"/>
      <c r="K9" s="82">
        <f>I9-J9</f>
        <v>0</v>
      </c>
      <c r="L9" s="142"/>
      <c r="M9" s="139"/>
      <c r="N9" s="135"/>
      <c r="O9" s="140"/>
      <c r="P9" s="141"/>
      <c r="Q9" s="139"/>
      <c r="R9" s="83"/>
    </row>
    <row r="10" spans="1:18" s="84" customFormat="1" x14ac:dyDescent="0.2">
      <c r="A10" s="85"/>
      <c r="B10" s="86"/>
      <c r="C10" s="82"/>
      <c r="D10" s="82"/>
      <c r="E10" s="82">
        <f>C10-D10</f>
        <v>0</v>
      </c>
      <c r="F10" s="134"/>
      <c r="G10" s="85"/>
      <c r="H10" s="86"/>
      <c r="I10" s="82"/>
      <c r="J10" s="82"/>
      <c r="K10" s="82">
        <f>I10-J10</f>
        <v>0</v>
      </c>
      <c r="L10" s="142"/>
      <c r="M10" s="135"/>
      <c r="N10" s="135"/>
      <c r="O10" s="137"/>
      <c r="P10" s="137"/>
      <c r="Q10" s="138"/>
      <c r="R10" s="83"/>
    </row>
    <row r="11" spans="1:18" s="84" customFormat="1" x14ac:dyDescent="0.2">
      <c r="A11" s="85"/>
      <c r="B11" s="86"/>
      <c r="C11" s="82"/>
      <c r="D11" s="82"/>
      <c r="E11" s="82">
        <f>C11-D11</f>
        <v>0</v>
      </c>
      <c r="F11" s="134"/>
      <c r="G11" s="85"/>
      <c r="H11" s="86"/>
      <c r="I11" s="82"/>
      <c r="J11" s="82"/>
      <c r="K11" s="82">
        <f>I11-J11</f>
        <v>0</v>
      </c>
      <c r="L11" s="142"/>
      <c r="M11" s="139"/>
      <c r="N11" s="135"/>
      <c r="O11" s="137"/>
      <c r="P11" s="137"/>
      <c r="Q11" s="138"/>
      <c r="R11" s="83"/>
    </row>
    <row r="12" spans="1:18" s="84" customFormat="1" x14ac:dyDescent="0.2">
      <c r="A12" s="85"/>
      <c r="B12" s="86"/>
      <c r="C12" s="82"/>
      <c r="D12" s="82"/>
      <c r="E12" s="82">
        <f t="shared" ref="E12:E16" si="1">C12-D12</f>
        <v>0</v>
      </c>
      <c r="F12" s="134"/>
      <c r="G12" s="85"/>
      <c r="H12" s="86"/>
      <c r="I12" s="82"/>
      <c r="J12" s="82"/>
      <c r="K12" s="82">
        <f t="shared" ref="K12:K16" si="2">I12-J12</f>
        <v>0</v>
      </c>
      <c r="L12" s="142"/>
      <c r="M12" s="186"/>
      <c r="N12" s="135"/>
      <c r="O12" s="142"/>
      <c r="P12" s="142"/>
      <c r="Q12" s="139"/>
      <c r="R12" s="83"/>
    </row>
    <row r="13" spans="1:18" s="84" customFormat="1" x14ac:dyDescent="0.2">
      <c r="A13" s="85"/>
      <c r="B13" s="86"/>
      <c r="C13" s="82"/>
      <c r="D13" s="82"/>
      <c r="E13" s="82">
        <f t="shared" si="1"/>
        <v>0</v>
      </c>
      <c r="F13" s="134"/>
      <c r="G13" s="85"/>
      <c r="H13" s="86"/>
      <c r="I13" s="82"/>
      <c r="J13" s="82"/>
      <c r="K13" s="82">
        <f t="shared" si="2"/>
        <v>0</v>
      </c>
      <c r="L13" s="142"/>
      <c r="M13" s="135"/>
      <c r="N13" s="135"/>
      <c r="O13" s="142"/>
      <c r="P13" s="142"/>
      <c r="Q13" s="139"/>
      <c r="R13" s="83"/>
    </row>
    <row r="14" spans="1:18" s="84" customFormat="1" x14ac:dyDescent="0.2">
      <c r="A14" s="85"/>
      <c r="B14" s="86"/>
      <c r="C14" s="82"/>
      <c r="D14" s="82"/>
      <c r="E14" s="82">
        <f t="shared" si="1"/>
        <v>0</v>
      </c>
      <c r="F14" s="134"/>
      <c r="G14" s="85"/>
      <c r="H14" s="86"/>
      <c r="I14" s="82"/>
      <c r="J14" s="82"/>
      <c r="K14" s="82">
        <f t="shared" si="2"/>
        <v>0</v>
      </c>
      <c r="L14" s="142"/>
      <c r="M14" s="135"/>
      <c r="N14" s="135"/>
      <c r="O14" s="142"/>
      <c r="P14" s="142"/>
      <c r="Q14" s="139"/>
      <c r="R14" s="83"/>
    </row>
    <row r="15" spans="1:18" s="84" customFormat="1" x14ac:dyDescent="0.2">
      <c r="A15" s="85"/>
      <c r="B15" s="86"/>
      <c r="C15" s="82"/>
      <c r="D15" s="82"/>
      <c r="E15" s="82">
        <f t="shared" si="1"/>
        <v>0</v>
      </c>
      <c r="F15" s="144"/>
      <c r="G15" s="138"/>
      <c r="H15" s="86"/>
      <c r="I15" s="82"/>
      <c r="J15" s="82"/>
      <c r="K15" s="82">
        <f t="shared" si="2"/>
        <v>0</v>
      </c>
      <c r="L15" s="145"/>
      <c r="M15" s="135"/>
      <c r="N15" s="135"/>
      <c r="O15" s="142"/>
      <c r="P15" s="142"/>
      <c r="Q15" s="139"/>
      <c r="R15" s="83"/>
    </row>
    <row r="16" spans="1:18" x14ac:dyDescent="0.2">
      <c r="A16" s="85"/>
      <c r="B16" s="86"/>
      <c r="C16" s="82"/>
      <c r="D16" s="82"/>
      <c r="E16" s="82">
        <f t="shared" si="1"/>
        <v>0</v>
      </c>
      <c r="F16" s="145"/>
      <c r="G16" s="85"/>
      <c r="H16" s="86"/>
      <c r="I16" s="82"/>
      <c r="J16" s="82"/>
      <c r="K16" s="82">
        <f t="shared" si="2"/>
        <v>0</v>
      </c>
      <c r="L16" s="187"/>
      <c r="M16" s="135"/>
      <c r="N16" s="135"/>
      <c r="O16" s="142"/>
      <c r="P16" s="142"/>
      <c r="Q16" s="139"/>
      <c r="R16" s="88"/>
    </row>
    <row r="17" spans="1:23" x14ac:dyDescent="0.2">
      <c r="A17" s="87" t="s">
        <v>253</v>
      </c>
      <c r="B17" s="146"/>
      <c r="C17" s="146"/>
      <c r="D17" s="147"/>
      <c r="E17" s="147">
        <f>C17-D17</f>
        <v>0</v>
      </c>
      <c r="F17" s="146"/>
      <c r="G17" s="87" t="s">
        <v>253</v>
      </c>
      <c r="H17" s="146"/>
      <c r="I17" s="147"/>
      <c r="J17" s="147"/>
      <c r="K17" s="147">
        <f>I17-J17</f>
        <v>0</v>
      </c>
      <c r="L17" s="146"/>
      <c r="M17" s="146"/>
      <c r="N17" s="146"/>
      <c r="O17" s="149"/>
      <c r="P17" s="150"/>
      <c r="Q17" s="146"/>
      <c r="R17" s="88"/>
    </row>
    <row r="18" spans="1:23" ht="19.5" customHeight="1" x14ac:dyDescent="0.2">
      <c r="A18" s="87" t="s">
        <v>18</v>
      </c>
      <c r="B18" s="90">
        <f>SUM(B7:B17)</f>
        <v>0</v>
      </c>
      <c r="C18" s="91">
        <f>SUM(C7:C17)</f>
        <v>0</v>
      </c>
      <c r="D18" s="91">
        <f>SUM(D7:D17)</f>
        <v>0</v>
      </c>
      <c r="E18" s="91">
        <f>SUM(E7:E17)</f>
        <v>0</v>
      </c>
      <c r="F18" s="90"/>
      <c r="G18" s="89" t="s">
        <v>18</v>
      </c>
      <c r="H18" s="90">
        <f>SUM(H7:H17)</f>
        <v>0</v>
      </c>
      <c r="I18" s="91">
        <f>SUM(I7:I17)</f>
        <v>0</v>
      </c>
      <c r="J18" s="91">
        <f>SUM(J7:J17)</f>
        <v>0</v>
      </c>
      <c r="K18" s="91">
        <f>SUM(K7:K17)</f>
        <v>0</v>
      </c>
      <c r="L18" s="142"/>
      <c r="M18" s="94"/>
      <c r="N18" s="151"/>
      <c r="O18" s="152"/>
      <c r="P18" s="153"/>
      <c r="Q18" s="151"/>
      <c r="R18" s="88"/>
    </row>
    <row r="19" spans="1:23" x14ac:dyDescent="0.2">
      <c r="A19" s="154"/>
      <c r="B19" s="154"/>
      <c r="C19" s="155"/>
      <c r="D19" s="154"/>
      <c r="E19" s="154"/>
      <c r="F19" s="154"/>
      <c r="G19" s="154"/>
      <c r="H19" s="154"/>
      <c r="I19" s="155"/>
      <c r="J19" s="155"/>
      <c r="K19" s="155"/>
      <c r="L19" s="155"/>
      <c r="M19" s="154"/>
      <c r="N19" s="154"/>
      <c r="O19" s="154"/>
      <c r="P19" s="154"/>
      <c r="Q19" s="154"/>
    </row>
    <row r="20" spans="1:23" x14ac:dyDescent="0.2">
      <c r="A20" s="154"/>
      <c r="B20" s="154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4"/>
      <c r="P20" s="154"/>
      <c r="Q20" s="154"/>
    </row>
    <row r="21" spans="1:23" x14ac:dyDescent="0.2">
      <c r="A21" s="157" t="s">
        <v>1</v>
      </c>
      <c r="B21" s="158"/>
      <c r="C21" s="159"/>
      <c r="D21" s="159"/>
      <c r="E21" s="159"/>
      <c r="F21" s="159"/>
      <c r="G21" s="160"/>
      <c r="H21" s="160"/>
      <c r="I21" s="160"/>
      <c r="J21" s="160"/>
      <c r="K21" s="160"/>
      <c r="L21" s="160"/>
      <c r="M21" s="160"/>
      <c r="N21" s="160"/>
      <c r="O21" s="123"/>
      <c r="P21" s="123"/>
      <c r="Q21" s="120"/>
    </row>
    <row r="22" spans="1:23" x14ac:dyDescent="0.2">
      <c r="A22" s="162" t="s">
        <v>2</v>
      </c>
      <c r="B22" s="163"/>
      <c r="C22" s="162"/>
      <c r="D22" s="162"/>
      <c r="E22" s="162"/>
      <c r="F22" s="162"/>
      <c r="G22" s="164"/>
      <c r="H22" s="164"/>
      <c r="I22" s="165"/>
      <c r="J22" s="165"/>
      <c r="K22" s="161"/>
      <c r="L22" s="161"/>
      <c r="M22" s="120"/>
      <c r="N22" s="120"/>
      <c r="O22" s="123"/>
      <c r="P22" s="123"/>
      <c r="Q22" s="120"/>
    </row>
    <row r="23" spans="1:23" x14ac:dyDescent="0.2">
      <c r="A23" s="162" t="s">
        <v>3</v>
      </c>
      <c r="B23" s="163"/>
      <c r="C23" s="162"/>
      <c r="D23" s="162"/>
      <c r="E23" s="162"/>
      <c r="F23" s="162"/>
      <c r="G23" s="207"/>
      <c r="H23" s="166"/>
      <c r="I23" s="165"/>
      <c r="J23" s="165"/>
      <c r="K23" s="161"/>
      <c r="L23" s="161"/>
      <c r="M23" s="120"/>
      <c r="N23" s="120"/>
      <c r="O23" s="123"/>
      <c r="P23" s="123"/>
      <c r="Q23" s="120"/>
    </row>
    <row r="24" spans="1:23" x14ac:dyDescent="0.2">
      <c r="A24" s="162" t="s">
        <v>7</v>
      </c>
      <c r="B24" s="163"/>
      <c r="C24" s="162"/>
      <c r="D24" s="162"/>
      <c r="E24" s="162"/>
      <c r="F24" s="162"/>
      <c r="G24" s="166"/>
      <c r="H24" s="166"/>
      <c r="I24" s="165"/>
      <c r="J24" s="165"/>
      <c r="K24" s="161"/>
      <c r="L24" s="161"/>
      <c r="M24" s="120"/>
      <c r="N24" s="120"/>
      <c r="O24" s="123"/>
      <c r="P24" s="123"/>
      <c r="Q24" s="120"/>
    </row>
    <row r="25" spans="1:23" x14ac:dyDescent="0.2">
      <c r="A25" s="167" t="s">
        <v>4</v>
      </c>
      <c r="B25" s="168"/>
      <c r="C25" s="167"/>
      <c r="D25" s="167"/>
      <c r="E25" s="167"/>
      <c r="F25" s="167"/>
      <c r="G25" s="166"/>
      <c r="H25" s="166"/>
      <c r="I25" s="165"/>
      <c r="J25" s="165"/>
      <c r="K25" s="161"/>
      <c r="L25" s="161"/>
      <c r="M25" s="120"/>
      <c r="N25" s="120"/>
      <c r="O25" s="123"/>
      <c r="P25" s="123"/>
      <c r="Q25" s="120"/>
    </row>
    <row r="26" spans="1:23" x14ac:dyDescent="0.2">
      <c r="A26" s="120"/>
      <c r="B26" s="169"/>
      <c r="C26" s="120"/>
      <c r="D26" s="120"/>
      <c r="E26" s="120"/>
      <c r="F26" s="120"/>
      <c r="G26" s="119"/>
      <c r="H26" s="119"/>
      <c r="I26" s="120"/>
      <c r="J26" s="120"/>
      <c r="K26" s="120"/>
      <c r="L26" s="120"/>
      <c r="M26" s="120"/>
      <c r="N26" s="120"/>
      <c r="O26" s="123"/>
      <c r="P26" s="123"/>
      <c r="Q26" s="120"/>
    </row>
    <row r="27" spans="1:23" ht="12.75" x14ac:dyDescent="0.2">
      <c r="A27" s="170" t="s">
        <v>8</v>
      </c>
      <c r="B27" s="171"/>
      <c r="C27" s="170"/>
      <c r="D27" s="170"/>
      <c r="E27" s="170"/>
      <c r="F27" s="170"/>
      <c r="G27" s="37"/>
      <c r="H27" s="37"/>
      <c r="I27" s="172"/>
      <c r="J27" s="172"/>
      <c r="K27" s="39"/>
      <c r="L27" s="39"/>
      <c r="M27" s="172"/>
      <c r="N27" s="120"/>
      <c r="O27" s="123"/>
      <c r="P27" s="123"/>
      <c r="Q27" s="120"/>
    </row>
    <row r="28" spans="1:23" ht="12.75" x14ac:dyDescent="0.2">
      <c r="A28" s="175" t="s">
        <v>195</v>
      </c>
      <c r="B28" s="176"/>
      <c r="C28" s="175"/>
      <c r="D28" s="175"/>
      <c r="E28" s="175"/>
      <c r="F28" s="175"/>
      <c r="G28" s="1"/>
      <c r="H28" s="1"/>
      <c r="I28" s="177"/>
      <c r="J28" s="177"/>
      <c r="K28" s="1"/>
      <c r="L28" s="1"/>
      <c r="M28" s="172"/>
      <c r="N28" s="178"/>
      <c r="O28" s="179"/>
      <c r="P28" s="179"/>
      <c r="Q28" s="178"/>
      <c r="R28" s="95"/>
      <c r="S28" s="95"/>
      <c r="T28" s="95"/>
      <c r="U28" s="95"/>
      <c r="V28" s="95"/>
      <c r="W28" s="95"/>
    </row>
    <row r="29" spans="1:23" ht="12.75" x14ac:dyDescent="0.2">
      <c r="A29" s="180" t="s">
        <v>230</v>
      </c>
      <c r="B29" s="181"/>
      <c r="C29" s="180"/>
      <c r="D29" s="180"/>
      <c r="E29" s="180"/>
      <c r="F29" s="180"/>
      <c r="G29" s="39"/>
      <c r="H29" s="39"/>
      <c r="I29" s="180"/>
      <c r="J29" s="180"/>
      <c r="K29" s="39"/>
      <c r="L29" s="39"/>
      <c r="M29" s="172"/>
      <c r="N29" s="178"/>
      <c r="O29" s="179"/>
      <c r="P29" s="179"/>
      <c r="Q29" s="178"/>
      <c r="R29" s="95"/>
      <c r="S29" s="95"/>
      <c r="T29" s="95"/>
      <c r="U29" s="95"/>
      <c r="V29" s="95"/>
      <c r="W29" s="95"/>
    </row>
    <row r="30" spans="1:23" ht="12.75" x14ac:dyDescent="0.2">
      <c r="A30" s="180" t="s">
        <v>231</v>
      </c>
      <c r="B30" s="181"/>
      <c r="C30" s="180"/>
      <c r="D30" s="180"/>
      <c r="E30" s="180"/>
      <c r="F30" s="180"/>
      <c r="G30" s="39"/>
      <c r="H30" s="39"/>
      <c r="I30" s="180"/>
      <c r="J30" s="180"/>
      <c r="K30" s="39"/>
      <c r="L30" s="39"/>
      <c r="M30" s="172"/>
      <c r="N30" s="178"/>
      <c r="O30" s="179"/>
      <c r="P30" s="179"/>
      <c r="Q30" s="178"/>
      <c r="R30" s="95"/>
      <c r="S30" s="95"/>
      <c r="T30" s="95"/>
      <c r="U30" s="95"/>
      <c r="V30" s="95"/>
      <c r="W30" s="95"/>
    </row>
    <row r="31" spans="1:23" ht="12.75" x14ac:dyDescent="0.2">
      <c r="A31" s="180" t="s">
        <v>232</v>
      </c>
      <c r="B31" s="181"/>
      <c r="C31" s="180"/>
      <c r="D31" s="180"/>
      <c r="E31" s="180"/>
      <c r="F31" s="180"/>
      <c r="G31" s="39"/>
      <c r="H31" s="39"/>
      <c r="I31" s="180"/>
      <c r="J31" s="180"/>
      <c r="K31" s="39"/>
      <c r="L31" s="39"/>
      <c r="M31" s="172"/>
      <c r="N31" s="178"/>
      <c r="O31" s="179"/>
      <c r="P31" s="179"/>
      <c r="Q31" s="178"/>
      <c r="R31" s="95"/>
      <c r="S31" s="95"/>
      <c r="T31" s="95"/>
      <c r="U31" s="95"/>
      <c r="V31" s="95"/>
      <c r="W31" s="95"/>
    </row>
    <row r="32" spans="1:23" ht="12.75" x14ac:dyDescent="0.2">
      <c r="A32" s="180" t="s">
        <v>233</v>
      </c>
      <c r="B32" s="181"/>
      <c r="C32" s="180"/>
      <c r="D32" s="180"/>
      <c r="E32" s="180"/>
      <c r="F32" s="180"/>
      <c r="G32" s="39"/>
      <c r="H32" s="39"/>
      <c r="I32" s="180"/>
      <c r="J32" s="180"/>
      <c r="K32" s="39"/>
      <c r="L32" s="39"/>
      <c r="M32" s="172"/>
      <c r="N32" s="178"/>
      <c r="O32" s="179"/>
      <c r="P32" s="179"/>
      <c r="Q32" s="178"/>
      <c r="R32" s="95"/>
      <c r="S32" s="95"/>
      <c r="T32" s="95"/>
      <c r="U32" s="95"/>
      <c r="V32" s="95"/>
      <c r="W32" s="95"/>
    </row>
    <row r="33" spans="1:23" ht="12.75" x14ac:dyDescent="0.2">
      <c r="A33" s="180" t="s">
        <v>190</v>
      </c>
      <c r="B33" s="181"/>
      <c r="C33" s="180"/>
      <c r="D33" s="180"/>
      <c r="E33" s="180"/>
      <c r="F33" s="180"/>
      <c r="G33" s="39"/>
      <c r="H33" s="39"/>
      <c r="I33" s="180"/>
      <c r="J33" s="180"/>
      <c r="K33" s="39"/>
      <c r="L33" s="39"/>
      <c r="M33" s="172"/>
      <c r="N33" s="178"/>
      <c r="O33" s="179"/>
      <c r="P33" s="179"/>
      <c r="Q33" s="178"/>
      <c r="R33" s="95"/>
      <c r="S33" s="95"/>
      <c r="T33" s="95"/>
      <c r="U33" s="95"/>
      <c r="V33" s="95"/>
      <c r="W33" s="95"/>
    </row>
    <row r="34" spans="1:23" ht="12.75" x14ac:dyDescent="0.2">
      <c r="A34" s="180" t="s">
        <v>234</v>
      </c>
      <c r="B34" s="181"/>
      <c r="C34" s="180"/>
      <c r="D34" s="180"/>
      <c r="E34" s="180"/>
      <c r="F34" s="180"/>
      <c r="G34" s="39"/>
      <c r="H34" s="39"/>
      <c r="I34" s="180"/>
      <c r="J34" s="180"/>
      <c r="K34" s="39"/>
      <c r="L34" s="39"/>
      <c r="M34" s="172"/>
      <c r="N34" s="178"/>
      <c r="O34" s="179"/>
      <c r="P34" s="179"/>
      <c r="Q34" s="178"/>
      <c r="R34" s="95"/>
      <c r="S34" s="95"/>
      <c r="T34" s="95"/>
      <c r="U34" s="95"/>
      <c r="V34" s="95"/>
      <c r="W34" s="95"/>
    </row>
    <row r="35" spans="1:23" ht="12.75" x14ac:dyDescent="0.2">
      <c r="A35" s="264" t="s">
        <v>196</v>
      </c>
      <c r="B35" s="265"/>
      <c r="C35" s="264"/>
      <c r="D35" s="264"/>
      <c r="E35" s="264"/>
      <c r="F35" s="264"/>
      <c r="G35" s="1"/>
      <c r="H35" s="1"/>
      <c r="I35" s="180"/>
      <c r="J35" s="180"/>
      <c r="K35" s="4"/>
      <c r="L35" s="4"/>
      <c r="M35" s="172"/>
      <c r="N35" s="178"/>
      <c r="O35" s="179"/>
      <c r="P35" s="179"/>
      <c r="Q35" s="178"/>
      <c r="R35" s="95"/>
      <c r="S35" s="95"/>
      <c r="T35" s="95"/>
      <c r="U35" s="95"/>
    </row>
    <row r="36" spans="1:23" ht="12.75" x14ac:dyDescent="0.2">
      <c r="A36" s="180" t="s">
        <v>235</v>
      </c>
      <c r="B36" s="181"/>
      <c r="C36" s="182"/>
      <c r="D36" s="182"/>
      <c r="E36" s="182"/>
      <c r="F36" s="182"/>
      <c r="G36" s="40"/>
      <c r="H36" s="40"/>
      <c r="I36" s="183"/>
      <c r="J36" s="183"/>
      <c r="K36" s="4"/>
      <c r="L36" s="4"/>
      <c r="M36" s="172"/>
      <c r="N36" s="178"/>
      <c r="O36" s="179"/>
      <c r="P36" s="179"/>
      <c r="Q36" s="178"/>
      <c r="R36" s="95"/>
      <c r="S36" s="95"/>
      <c r="T36" s="95"/>
      <c r="U36" s="95"/>
    </row>
    <row r="37" spans="1:23" ht="12.75" x14ac:dyDescent="0.2">
      <c r="A37" s="180" t="s">
        <v>238</v>
      </c>
      <c r="B37" s="181"/>
      <c r="C37" s="182"/>
      <c r="D37" s="182"/>
      <c r="E37" s="182"/>
      <c r="F37" s="182"/>
      <c r="G37" s="40"/>
      <c r="H37" s="40"/>
      <c r="I37" s="183"/>
      <c r="J37" s="183"/>
      <c r="K37" s="4"/>
      <c r="L37" s="4"/>
      <c r="M37" s="172"/>
      <c r="N37" s="178"/>
      <c r="O37" s="179"/>
      <c r="P37" s="179"/>
      <c r="Q37" s="178"/>
      <c r="R37" s="95"/>
      <c r="S37" s="95"/>
      <c r="T37" s="95"/>
      <c r="U37" s="95"/>
    </row>
    <row r="38" spans="1:23" ht="12.75" x14ac:dyDescent="0.2">
      <c r="A38" s="180" t="s">
        <v>237</v>
      </c>
      <c r="B38" s="181"/>
      <c r="C38" s="180"/>
      <c r="D38" s="180"/>
      <c r="E38" s="180"/>
      <c r="F38" s="180"/>
      <c r="G38" s="39"/>
      <c r="H38" s="39"/>
      <c r="I38" s="180"/>
      <c r="J38" s="180"/>
      <c r="K38" s="39"/>
      <c r="L38" s="39"/>
      <c r="M38" s="172"/>
      <c r="N38" s="178"/>
      <c r="O38" s="179"/>
      <c r="P38" s="179"/>
      <c r="Q38" s="178"/>
      <c r="R38" s="95"/>
      <c r="S38" s="95"/>
      <c r="T38" s="95"/>
      <c r="U38" s="95"/>
    </row>
    <row r="39" spans="1:23" ht="12.75" x14ac:dyDescent="0.2">
      <c r="A39" s="180" t="s">
        <v>239</v>
      </c>
      <c r="B39" s="181"/>
      <c r="C39" s="180"/>
      <c r="D39" s="180"/>
      <c r="E39" s="180"/>
      <c r="F39" s="180"/>
      <c r="G39" s="39"/>
      <c r="H39" s="39"/>
      <c r="I39" s="180"/>
      <c r="J39" s="180"/>
      <c r="K39" s="39"/>
      <c r="L39" s="39"/>
      <c r="M39" s="172"/>
      <c r="N39" s="178"/>
      <c r="O39" s="179"/>
      <c r="P39" s="179"/>
      <c r="Q39" s="178"/>
      <c r="R39" s="95"/>
      <c r="S39" s="95"/>
      <c r="T39" s="95"/>
      <c r="U39" s="95"/>
    </row>
    <row r="40" spans="1:23" ht="12.75" x14ac:dyDescent="0.2">
      <c r="A40" s="180" t="s">
        <v>191</v>
      </c>
      <c r="B40" s="181"/>
      <c r="C40" s="180"/>
      <c r="D40" s="180"/>
      <c r="E40" s="180"/>
      <c r="F40" s="180"/>
      <c r="G40" s="39"/>
      <c r="H40" s="39"/>
      <c r="I40" s="180"/>
      <c r="J40" s="180"/>
      <c r="K40" s="39"/>
      <c r="L40" s="39"/>
      <c r="M40" s="172"/>
      <c r="N40" s="178"/>
      <c r="O40" s="179"/>
      <c r="P40" s="179"/>
      <c r="Q40" s="178"/>
      <c r="R40" s="95"/>
      <c r="S40" s="95"/>
      <c r="T40" s="95"/>
      <c r="U40" s="95"/>
    </row>
    <row r="41" spans="1:23" ht="12.75" x14ac:dyDescent="0.2">
      <c r="A41" s="180" t="s">
        <v>240</v>
      </c>
      <c r="B41" s="181"/>
      <c r="C41" s="180"/>
      <c r="D41" s="180"/>
      <c r="E41" s="180"/>
      <c r="F41" s="180"/>
      <c r="G41" s="39"/>
      <c r="H41" s="39"/>
      <c r="I41" s="180"/>
      <c r="J41" s="180"/>
      <c r="K41" s="39"/>
      <c r="L41" s="39"/>
      <c r="M41" s="172"/>
      <c r="N41" s="178"/>
      <c r="O41" s="179"/>
      <c r="P41" s="179"/>
      <c r="Q41" s="178"/>
      <c r="R41" s="95"/>
      <c r="S41" s="95"/>
      <c r="T41" s="95"/>
      <c r="U41" s="95"/>
      <c r="V41" s="95"/>
      <c r="W41" s="95"/>
    </row>
    <row r="42" spans="1:23" ht="28.5" customHeight="1" x14ac:dyDescent="0.2">
      <c r="A42" s="297" t="s">
        <v>241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95"/>
      <c r="S42" s="95"/>
      <c r="T42" s="95"/>
      <c r="U42" s="95"/>
    </row>
    <row r="43" spans="1:23" s="95" customFormat="1" ht="12.75" x14ac:dyDescent="0.2">
      <c r="A43" s="180" t="s">
        <v>192</v>
      </c>
      <c r="B43" s="181"/>
      <c r="C43" s="180"/>
      <c r="D43" s="180"/>
      <c r="E43" s="180"/>
      <c r="F43" s="180"/>
      <c r="G43" s="39"/>
      <c r="H43" s="39"/>
      <c r="I43" s="180"/>
      <c r="J43" s="180"/>
      <c r="K43" s="39"/>
      <c r="L43" s="39"/>
      <c r="M43" s="180"/>
      <c r="N43" s="178"/>
      <c r="O43" s="179"/>
      <c r="P43" s="179"/>
      <c r="Q43" s="178"/>
    </row>
    <row r="44" spans="1:23" s="95" customFormat="1" ht="12.75" x14ac:dyDescent="0.2">
      <c r="A44" s="180" t="s">
        <v>193</v>
      </c>
      <c r="B44" s="181"/>
      <c r="C44" s="180"/>
      <c r="D44" s="180"/>
      <c r="E44" s="180"/>
      <c r="F44" s="180"/>
      <c r="G44" s="39"/>
      <c r="H44" s="39"/>
      <c r="I44" s="180"/>
      <c r="J44" s="180"/>
      <c r="K44" s="39"/>
      <c r="L44" s="39"/>
      <c r="M44" s="180"/>
      <c r="N44" s="178"/>
      <c r="O44" s="179"/>
      <c r="P44" s="179"/>
      <c r="Q44" s="178"/>
    </row>
    <row r="45" spans="1:23" s="95" customFormat="1" ht="12.75" x14ac:dyDescent="0.2">
      <c r="A45" s="180" t="s">
        <v>194</v>
      </c>
      <c r="B45" s="181"/>
      <c r="C45" s="180"/>
      <c r="D45" s="180"/>
      <c r="E45" s="180"/>
      <c r="F45" s="180"/>
      <c r="G45" s="39"/>
      <c r="H45" s="39"/>
      <c r="I45" s="180"/>
      <c r="J45" s="180"/>
      <c r="K45" s="39"/>
      <c r="L45" s="39"/>
      <c r="M45" s="180"/>
      <c r="N45" s="178"/>
      <c r="O45" s="179"/>
      <c r="P45" s="179"/>
      <c r="Q45" s="178"/>
    </row>
    <row r="46" spans="1:23" s="95" customFormat="1" ht="12.75" x14ac:dyDescent="0.2">
      <c r="A46" s="180" t="s">
        <v>242</v>
      </c>
      <c r="B46" s="181"/>
      <c r="C46" s="180"/>
      <c r="D46" s="180"/>
      <c r="E46" s="180"/>
      <c r="F46" s="180"/>
      <c r="G46" s="39"/>
      <c r="H46" s="39"/>
      <c r="I46" s="180"/>
      <c r="J46" s="180"/>
      <c r="K46" s="39"/>
      <c r="L46" s="39"/>
      <c r="M46" s="180"/>
      <c r="N46" s="178"/>
      <c r="O46" s="179"/>
      <c r="P46" s="179"/>
      <c r="Q46" s="178"/>
    </row>
    <row r="47" spans="1:23" s="95" customFormat="1" ht="12.75" x14ac:dyDescent="0.2">
      <c r="A47" s="180"/>
      <c r="B47" s="181"/>
      <c r="C47" s="180"/>
      <c r="D47" s="180"/>
      <c r="E47" s="180"/>
      <c r="F47" s="180"/>
      <c r="G47" s="39"/>
      <c r="H47" s="39"/>
      <c r="I47" s="180"/>
      <c r="J47" s="180"/>
      <c r="K47" s="39"/>
      <c r="L47" s="39"/>
      <c r="M47" s="180"/>
      <c r="N47" s="178"/>
      <c r="O47" s="179"/>
      <c r="P47" s="179"/>
      <c r="Q47" s="178"/>
    </row>
    <row r="48" spans="1:23" ht="12.75" x14ac:dyDescent="0.2">
      <c r="A48" s="180"/>
      <c r="B48" s="181"/>
      <c r="C48" s="180"/>
      <c r="D48" s="180"/>
      <c r="E48" s="180"/>
      <c r="F48" s="180"/>
      <c r="G48" s="180"/>
      <c r="H48" s="180"/>
      <c r="I48" s="37"/>
      <c r="J48" s="172"/>
      <c r="K48" s="185"/>
      <c r="L48" s="185"/>
      <c r="M48" s="39"/>
      <c r="N48" s="120"/>
      <c r="O48" s="123"/>
      <c r="P48" s="123"/>
      <c r="Q48" s="120"/>
    </row>
    <row r="49" spans="3:13" x14ac:dyDescent="0.2">
      <c r="C49" s="95"/>
      <c r="D49" s="95"/>
      <c r="E49" s="95"/>
      <c r="F49" s="95"/>
      <c r="G49" s="95"/>
      <c r="H49" s="95"/>
      <c r="M49" s="96"/>
    </row>
    <row r="50" spans="3:13" x14ac:dyDescent="0.2">
      <c r="C50" s="95"/>
      <c r="D50" s="95"/>
      <c r="E50" s="95"/>
      <c r="F50" s="95"/>
      <c r="G50" s="95"/>
      <c r="H50" s="95"/>
      <c r="M50" s="96"/>
    </row>
    <row r="51" spans="3:13" x14ac:dyDescent="0.2">
      <c r="C51" s="95"/>
      <c r="D51" s="95"/>
      <c r="E51" s="95"/>
      <c r="F51" s="95"/>
      <c r="G51" s="95"/>
      <c r="H51" s="95"/>
      <c r="M51" s="96"/>
    </row>
    <row r="52" spans="3:13" x14ac:dyDescent="0.2">
      <c r="C52" s="95"/>
      <c r="D52" s="95"/>
      <c r="E52" s="95"/>
      <c r="F52" s="95"/>
      <c r="G52" s="95"/>
      <c r="H52" s="95"/>
      <c r="M52" s="96"/>
    </row>
    <row r="54" spans="3:13" x14ac:dyDescent="0.2">
      <c r="C54" s="97"/>
      <c r="D54" s="97"/>
      <c r="E54" s="97"/>
      <c r="F54" s="97"/>
      <c r="G54" s="97"/>
      <c r="H54" s="97"/>
      <c r="M54" s="96"/>
    </row>
    <row r="55" spans="3:13" x14ac:dyDescent="0.2">
      <c r="C55" s="97"/>
      <c r="D55" s="97"/>
      <c r="E55" s="97"/>
      <c r="F55" s="97"/>
      <c r="G55" s="97"/>
      <c r="H55" s="97"/>
      <c r="M55" s="96"/>
    </row>
  </sheetData>
  <mergeCells count="3">
    <mergeCell ref="A4:F4"/>
    <mergeCell ref="G4:Q4"/>
    <mergeCell ref="A42:Q42"/>
  </mergeCells>
  <pageMargins left="0.27559055118110237" right="0.15748031496062992" top="0.98425196850393704" bottom="0.6692913385826772" header="0.51181102362204722" footer="0.51181102362204722"/>
  <pageSetup paperSize="9" scale="58" orientation="landscape" r:id="rId1"/>
  <headerFooter alignWithMargins="0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" sqref="M2"/>
    </sheetView>
  </sheetViews>
  <sheetFormatPr defaultRowHeight="12.75" x14ac:dyDescent="0.2"/>
  <cols>
    <col min="1" max="1" width="26.42578125" customWidth="1"/>
    <col min="2" max="2" width="6.85546875" bestFit="1" customWidth="1"/>
    <col min="3" max="3" width="8.7109375" bestFit="1" customWidth="1"/>
    <col min="4" max="4" width="7.85546875" bestFit="1" customWidth="1"/>
    <col min="5" max="5" width="6.140625" bestFit="1" customWidth="1"/>
    <col min="6" max="6" width="8.7109375" bestFit="1" customWidth="1"/>
    <col min="7" max="7" width="16.7109375" bestFit="1" customWidth="1"/>
    <col min="8" max="8" width="6.85546875" bestFit="1" customWidth="1"/>
    <col min="9" max="9" width="8.5703125" bestFit="1" customWidth="1"/>
    <col min="10" max="10" width="7.42578125" bestFit="1" customWidth="1"/>
    <col min="11" max="11" width="6" bestFit="1" customWidth="1"/>
    <col min="12" max="12" width="6.140625" bestFit="1" customWidth="1"/>
    <col min="13" max="13" width="23.7109375" customWidth="1"/>
    <col min="14" max="14" width="16.7109375" bestFit="1" customWidth="1"/>
    <col min="15" max="16" width="6.85546875" customWidth="1"/>
    <col min="17" max="17" width="26.5703125" customWidth="1"/>
  </cols>
  <sheetData>
    <row r="1" spans="1:17" ht="15" x14ac:dyDescent="0.25">
      <c r="A1" s="203" t="s">
        <v>188</v>
      </c>
      <c r="B1" s="65"/>
      <c r="C1" s="64"/>
      <c r="D1" s="64"/>
      <c r="E1" s="64"/>
      <c r="F1" s="64"/>
      <c r="G1" s="64"/>
      <c r="H1" s="64"/>
      <c r="I1" s="119"/>
      <c r="J1" s="120"/>
      <c r="K1" s="121"/>
      <c r="L1" s="121"/>
      <c r="M1" s="122" t="s">
        <v>270</v>
      </c>
      <c r="N1" s="120"/>
      <c r="O1" s="123"/>
      <c r="P1" s="123"/>
      <c r="Q1" s="120"/>
    </row>
    <row r="2" spans="1:17" x14ac:dyDescent="0.2">
      <c r="A2" s="124" t="s">
        <v>15</v>
      </c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0"/>
      <c r="O2" s="123"/>
      <c r="P2" s="123"/>
      <c r="Q2" s="120"/>
    </row>
    <row r="3" spans="1:17" x14ac:dyDescent="0.2">
      <c r="A3" s="67" t="s">
        <v>17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120"/>
      <c r="O3" s="123"/>
      <c r="P3" s="123"/>
      <c r="Q3" s="120"/>
    </row>
    <row r="4" spans="1:17" x14ac:dyDescent="0.2">
      <c r="A4" s="298" t="s">
        <v>175</v>
      </c>
      <c r="B4" s="299"/>
      <c r="C4" s="299"/>
      <c r="D4" s="299"/>
      <c r="E4" s="299"/>
      <c r="F4" s="300"/>
      <c r="G4" s="293" t="s">
        <v>176</v>
      </c>
      <c r="H4" s="294"/>
      <c r="I4" s="294"/>
      <c r="J4" s="294"/>
      <c r="K4" s="294"/>
      <c r="L4" s="294"/>
      <c r="M4" s="294"/>
      <c r="N4" s="294"/>
      <c r="O4" s="294"/>
      <c r="P4" s="294"/>
      <c r="Q4" s="295"/>
    </row>
    <row r="5" spans="1:17" ht="22.5" x14ac:dyDescent="0.2">
      <c r="A5" s="127" t="s">
        <v>229</v>
      </c>
      <c r="B5" s="71" t="s">
        <v>31</v>
      </c>
      <c r="C5" s="72" t="s">
        <v>34</v>
      </c>
      <c r="D5" s="72" t="s">
        <v>35</v>
      </c>
      <c r="E5" s="73" t="s">
        <v>46</v>
      </c>
      <c r="F5" s="129" t="s">
        <v>47</v>
      </c>
      <c r="G5" s="127" t="s">
        <v>229</v>
      </c>
      <c r="H5" s="74" t="s">
        <v>31</v>
      </c>
      <c r="I5" s="73" t="s">
        <v>37</v>
      </c>
      <c r="J5" s="73" t="s">
        <v>41</v>
      </c>
      <c r="K5" s="73" t="s">
        <v>46</v>
      </c>
      <c r="L5" s="129" t="s">
        <v>47</v>
      </c>
      <c r="M5" s="127" t="s">
        <v>25</v>
      </c>
      <c r="N5" s="75" t="s">
        <v>50</v>
      </c>
      <c r="O5" s="75" t="s">
        <v>51</v>
      </c>
      <c r="P5" s="75" t="s">
        <v>52</v>
      </c>
      <c r="Q5" s="75" t="s">
        <v>236</v>
      </c>
    </row>
    <row r="6" spans="1:17" x14ac:dyDescent="0.2">
      <c r="A6" s="284">
        <v>1</v>
      </c>
      <c r="B6" s="77">
        <v>2</v>
      </c>
      <c r="C6" s="78">
        <v>3</v>
      </c>
      <c r="D6" s="78">
        <v>4</v>
      </c>
      <c r="E6" s="77">
        <v>5</v>
      </c>
      <c r="F6" s="132">
        <v>6</v>
      </c>
      <c r="G6" s="77">
        <v>7</v>
      </c>
      <c r="H6" s="77">
        <v>8</v>
      </c>
      <c r="I6" s="77">
        <v>9</v>
      </c>
      <c r="J6" s="133">
        <v>10</v>
      </c>
      <c r="K6" s="132">
        <v>11</v>
      </c>
      <c r="L6" s="132">
        <v>12</v>
      </c>
      <c r="M6" s="132">
        <v>13</v>
      </c>
      <c r="N6" s="132">
        <v>14</v>
      </c>
      <c r="O6" s="132">
        <v>15</v>
      </c>
      <c r="P6" s="132">
        <v>16</v>
      </c>
      <c r="Q6" s="132">
        <v>17</v>
      </c>
    </row>
    <row r="7" spans="1:17" x14ac:dyDescent="0.2">
      <c r="A7" s="286" t="s">
        <v>200</v>
      </c>
      <c r="B7" s="283"/>
      <c r="C7" s="82"/>
      <c r="D7" s="82"/>
      <c r="E7" s="82"/>
      <c r="F7" s="134"/>
      <c r="G7" s="286" t="s">
        <v>200</v>
      </c>
      <c r="H7" s="81"/>
      <c r="I7" s="82"/>
      <c r="J7" s="82"/>
      <c r="K7" s="82">
        <f>I7-J7</f>
        <v>0</v>
      </c>
      <c r="L7" s="134"/>
      <c r="M7" s="135"/>
      <c r="N7" s="135"/>
      <c r="O7" s="131"/>
      <c r="P7" s="136"/>
      <c r="Q7" s="135"/>
    </row>
    <row r="8" spans="1:17" x14ac:dyDescent="0.2">
      <c r="A8" s="285" t="s">
        <v>198</v>
      </c>
      <c r="B8" s="86">
        <v>1</v>
      </c>
      <c r="C8" s="82">
        <v>2450</v>
      </c>
      <c r="D8" s="82">
        <v>2450</v>
      </c>
      <c r="E8" s="82">
        <f t="shared" ref="E8:E9" si="0">C8-D8</f>
        <v>0</v>
      </c>
      <c r="F8" s="134"/>
      <c r="G8" s="285" t="s">
        <v>198</v>
      </c>
      <c r="H8" s="86">
        <v>1</v>
      </c>
      <c r="I8" s="110">
        <v>2550</v>
      </c>
      <c r="J8" s="110">
        <v>2550</v>
      </c>
      <c r="K8" s="82">
        <f t="shared" ref="K8:K9" si="1">I8-J8</f>
        <v>0</v>
      </c>
      <c r="L8" s="142"/>
      <c r="M8" s="135" t="s">
        <v>101</v>
      </c>
      <c r="N8" s="135" t="s">
        <v>94</v>
      </c>
      <c r="O8" s="137">
        <v>4</v>
      </c>
      <c r="P8" s="137"/>
      <c r="Q8" s="138" t="s">
        <v>244</v>
      </c>
    </row>
    <row r="9" spans="1:17" x14ac:dyDescent="0.2">
      <c r="A9" s="85" t="s">
        <v>202</v>
      </c>
      <c r="B9" s="86">
        <v>1</v>
      </c>
      <c r="C9" s="82">
        <v>1500</v>
      </c>
      <c r="D9" s="82">
        <v>1500</v>
      </c>
      <c r="E9" s="82">
        <f t="shared" si="0"/>
        <v>0</v>
      </c>
      <c r="F9" s="134"/>
      <c r="G9" s="85" t="s">
        <v>202</v>
      </c>
      <c r="H9" s="86">
        <v>1</v>
      </c>
      <c r="I9" s="110">
        <v>1600</v>
      </c>
      <c r="J9" s="110">
        <v>1600</v>
      </c>
      <c r="K9" s="82">
        <f t="shared" si="1"/>
        <v>0</v>
      </c>
      <c r="L9" s="142"/>
      <c r="M9" s="135" t="s">
        <v>101</v>
      </c>
      <c r="N9" s="135" t="s">
        <v>221</v>
      </c>
      <c r="O9" s="140">
        <v>4</v>
      </c>
      <c r="P9" s="141"/>
      <c r="Q9" s="139" t="s">
        <v>211</v>
      </c>
    </row>
    <row r="10" spans="1:17" ht="39.75" customHeight="1" x14ac:dyDescent="0.2">
      <c r="A10" s="85" t="s">
        <v>201</v>
      </c>
      <c r="B10" s="86">
        <v>1</v>
      </c>
      <c r="C10" s="82">
        <v>1250</v>
      </c>
      <c r="D10" s="82">
        <v>1250</v>
      </c>
      <c r="E10" s="82">
        <f>C10-D10</f>
        <v>0</v>
      </c>
      <c r="F10" s="134"/>
      <c r="G10" s="85" t="s">
        <v>201</v>
      </c>
      <c r="H10" s="86">
        <v>1</v>
      </c>
      <c r="I10" s="82">
        <v>1250</v>
      </c>
      <c r="J10" s="82">
        <v>1250</v>
      </c>
      <c r="K10" s="82">
        <f>I10-J10</f>
        <v>0</v>
      </c>
      <c r="L10" s="142"/>
      <c r="M10" s="135"/>
      <c r="N10" s="135" t="s">
        <v>223</v>
      </c>
      <c r="O10" s="137">
        <v>2</v>
      </c>
      <c r="P10" s="288" t="s">
        <v>219</v>
      </c>
      <c r="Q10" s="138" t="s">
        <v>212</v>
      </c>
    </row>
    <row r="11" spans="1:17" x14ac:dyDescent="0.2">
      <c r="A11" s="85" t="s">
        <v>199</v>
      </c>
      <c r="B11" s="86">
        <v>1</v>
      </c>
      <c r="C11" s="82">
        <v>1300</v>
      </c>
      <c r="D11" s="82">
        <v>1300</v>
      </c>
      <c r="E11" s="82">
        <f>C11-D11</f>
        <v>0</v>
      </c>
      <c r="F11" s="134"/>
      <c r="G11" s="85" t="s">
        <v>199</v>
      </c>
      <c r="H11" s="86">
        <v>1</v>
      </c>
      <c r="I11" s="82">
        <v>1300</v>
      </c>
      <c r="J11" s="82">
        <v>1300</v>
      </c>
      <c r="K11" s="82">
        <f>I11-J11</f>
        <v>0</v>
      </c>
      <c r="L11" s="142"/>
      <c r="M11" s="139"/>
      <c r="N11" s="135" t="s">
        <v>224</v>
      </c>
      <c r="O11" s="137">
        <v>2</v>
      </c>
      <c r="P11" s="137"/>
      <c r="Q11" s="138" t="s">
        <v>245</v>
      </c>
    </row>
    <row r="12" spans="1:17" ht="22.5" x14ac:dyDescent="0.2">
      <c r="A12" s="85" t="s">
        <v>216</v>
      </c>
      <c r="B12" s="86">
        <v>1</v>
      </c>
      <c r="C12" s="82">
        <v>1100</v>
      </c>
      <c r="D12" s="82">
        <v>1000</v>
      </c>
      <c r="E12" s="82">
        <f>C12-D12</f>
        <v>100</v>
      </c>
      <c r="F12" s="134"/>
      <c r="G12" s="111"/>
      <c r="H12" s="113"/>
      <c r="I12" s="110"/>
      <c r="J12" s="110"/>
      <c r="K12" s="82"/>
      <c r="L12" s="142"/>
      <c r="M12" s="135" t="s">
        <v>243</v>
      </c>
      <c r="N12" s="135" t="s">
        <v>225</v>
      </c>
      <c r="O12" s="137">
        <v>3</v>
      </c>
      <c r="P12" s="137"/>
      <c r="Q12" s="138" t="s">
        <v>246</v>
      </c>
    </row>
    <row r="13" spans="1:17" ht="33.75" x14ac:dyDescent="0.2">
      <c r="A13" s="87" t="s">
        <v>203</v>
      </c>
      <c r="B13" s="86"/>
      <c r="C13" s="82"/>
      <c r="D13" s="82"/>
      <c r="E13" s="82"/>
      <c r="F13" s="134"/>
      <c r="G13" s="87" t="s">
        <v>203</v>
      </c>
      <c r="H13" s="86"/>
      <c r="I13" s="82"/>
      <c r="J13" s="82"/>
      <c r="K13" s="82"/>
      <c r="L13" s="142"/>
      <c r="M13" s="186"/>
      <c r="N13" s="135"/>
      <c r="O13" s="142"/>
      <c r="P13" s="142"/>
      <c r="Q13" s="139"/>
    </row>
    <row r="14" spans="1:17" x14ac:dyDescent="0.2">
      <c r="A14" s="85" t="s">
        <v>204</v>
      </c>
      <c r="B14" s="86">
        <v>1</v>
      </c>
      <c r="C14" s="82">
        <v>2000</v>
      </c>
      <c r="D14" s="82">
        <v>2000</v>
      </c>
      <c r="E14" s="82">
        <f t="shared" ref="E14:E20" si="2">C14-D14</f>
        <v>0</v>
      </c>
      <c r="F14" s="134"/>
      <c r="G14" s="85" t="s">
        <v>204</v>
      </c>
      <c r="H14" s="86">
        <v>1</v>
      </c>
      <c r="I14" s="82">
        <v>2000</v>
      </c>
      <c r="J14" s="82">
        <v>2000</v>
      </c>
      <c r="K14" s="82">
        <f t="shared" ref="K14:K22" si="3">I14-J14</f>
        <v>0</v>
      </c>
      <c r="L14" s="142"/>
      <c r="M14" s="186"/>
      <c r="N14" s="135" t="s">
        <v>221</v>
      </c>
      <c r="O14" s="142">
        <v>5</v>
      </c>
      <c r="P14" s="142"/>
      <c r="Q14" s="139" t="s">
        <v>213</v>
      </c>
    </row>
    <row r="15" spans="1:17" x14ac:dyDescent="0.2">
      <c r="A15" s="85" t="s">
        <v>205</v>
      </c>
      <c r="B15" s="86">
        <v>0.75</v>
      </c>
      <c r="C15" s="82">
        <v>1125</v>
      </c>
      <c r="D15" s="82">
        <v>1125</v>
      </c>
      <c r="E15" s="82">
        <f t="shared" si="2"/>
        <v>0</v>
      </c>
      <c r="F15" s="134"/>
      <c r="G15" s="85" t="s">
        <v>205</v>
      </c>
      <c r="H15" s="86">
        <v>0.75</v>
      </c>
      <c r="I15" s="110">
        <v>1300</v>
      </c>
      <c r="J15" s="110">
        <v>1300</v>
      </c>
      <c r="K15" s="82">
        <f t="shared" si="3"/>
        <v>0</v>
      </c>
      <c r="L15" s="142"/>
      <c r="M15" s="135" t="s">
        <v>101</v>
      </c>
      <c r="N15" s="135" t="s">
        <v>218</v>
      </c>
      <c r="O15" s="142">
        <v>4</v>
      </c>
      <c r="P15" s="142"/>
      <c r="Q15" s="139" t="s">
        <v>214</v>
      </c>
    </row>
    <row r="16" spans="1:17" ht="22.5" x14ac:dyDescent="0.2">
      <c r="A16" s="85" t="s">
        <v>206</v>
      </c>
      <c r="B16" s="86">
        <v>1</v>
      </c>
      <c r="C16" s="82">
        <v>1400</v>
      </c>
      <c r="D16" s="82">
        <v>1400</v>
      </c>
      <c r="E16" s="82">
        <f t="shared" si="2"/>
        <v>0</v>
      </c>
      <c r="F16" s="134"/>
      <c r="G16" s="111" t="s">
        <v>217</v>
      </c>
      <c r="H16" s="86">
        <v>1</v>
      </c>
      <c r="I16" s="110">
        <v>1500</v>
      </c>
      <c r="J16" s="110">
        <v>1500</v>
      </c>
      <c r="K16" s="82">
        <f t="shared" si="3"/>
        <v>0</v>
      </c>
      <c r="L16" s="142"/>
      <c r="M16" s="135" t="s">
        <v>220</v>
      </c>
      <c r="N16" s="135" t="s">
        <v>221</v>
      </c>
      <c r="O16" s="143">
        <v>5</v>
      </c>
      <c r="P16" s="142"/>
      <c r="Q16" s="139" t="s">
        <v>247</v>
      </c>
    </row>
    <row r="17" spans="1:17" x14ac:dyDescent="0.2">
      <c r="A17" s="85" t="s">
        <v>207</v>
      </c>
      <c r="B17" s="86">
        <v>1</v>
      </c>
      <c r="C17" s="82">
        <v>1300</v>
      </c>
      <c r="D17" s="82">
        <v>1300</v>
      </c>
      <c r="E17" s="82">
        <f t="shared" si="2"/>
        <v>0</v>
      </c>
      <c r="F17" s="134"/>
      <c r="G17" s="85" t="s">
        <v>207</v>
      </c>
      <c r="H17" s="86">
        <v>1</v>
      </c>
      <c r="I17" s="82">
        <v>1300</v>
      </c>
      <c r="J17" s="82">
        <v>1300</v>
      </c>
      <c r="K17" s="82">
        <f t="shared" si="3"/>
        <v>0</v>
      </c>
      <c r="L17" s="142"/>
      <c r="M17" s="135"/>
      <c r="N17" s="135" t="s">
        <v>221</v>
      </c>
      <c r="O17" s="142" t="s">
        <v>222</v>
      </c>
      <c r="P17" s="142"/>
      <c r="Q17" s="139" t="s">
        <v>248</v>
      </c>
    </row>
    <row r="18" spans="1:17" x14ac:dyDescent="0.2">
      <c r="A18" s="85" t="s">
        <v>208</v>
      </c>
      <c r="B18" s="86">
        <v>1</v>
      </c>
      <c r="C18" s="82">
        <v>1200</v>
      </c>
      <c r="D18" s="82">
        <v>1200</v>
      </c>
      <c r="E18" s="82">
        <f t="shared" si="2"/>
        <v>0</v>
      </c>
      <c r="F18" s="134"/>
      <c r="G18" s="85" t="s">
        <v>208</v>
      </c>
      <c r="H18" s="86">
        <v>1</v>
      </c>
      <c r="I18" s="82">
        <v>1200</v>
      </c>
      <c r="J18" s="82">
        <v>1200</v>
      </c>
      <c r="K18" s="82">
        <f t="shared" si="3"/>
        <v>0</v>
      </c>
      <c r="L18" s="142"/>
      <c r="M18" s="135"/>
      <c r="N18" s="135" t="s">
        <v>221</v>
      </c>
      <c r="O18" s="142">
        <v>2</v>
      </c>
      <c r="P18" s="142"/>
      <c r="Q18" s="139" t="s">
        <v>249</v>
      </c>
    </row>
    <row r="19" spans="1:17" x14ac:dyDescent="0.2">
      <c r="A19" s="85" t="s">
        <v>209</v>
      </c>
      <c r="B19" s="86">
        <v>1</v>
      </c>
      <c r="C19" s="82">
        <v>1200</v>
      </c>
      <c r="D19" s="82">
        <v>1100</v>
      </c>
      <c r="E19" s="82">
        <f t="shared" si="2"/>
        <v>100</v>
      </c>
      <c r="F19" s="145">
        <v>43830</v>
      </c>
      <c r="G19" s="111"/>
      <c r="H19" s="113"/>
      <c r="I19" s="110"/>
      <c r="J19" s="110"/>
      <c r="K19" s="82"/>
      <c r="L19" s="145"/>
      <c r="M19" s="135" t="s">
        <v>215</v>
      </c>
      <c r="N19" s="135"/>
      <c r="O19" s="142"/>
      <c r="P19" s="142"/>
      <c r="Q19" s="139" t="s">
        <v>250</v>
      </c>
    </row>
    <row r="20" spans="1:17" x14ac:dyDescent="0.2">
      <c r="A20" s="85" t="s">
        <v>210</v>
      </c>
      <c r="B20" s="86">
        <v>1</v>
      </c>
      <c r="C20" s="82">
        <v>1020</v>
      </c>
      <c r="D20" s="82">
        <v>1020</v>
      </c>
      <c r="E20" s="82">
        <f t="shared" si="2"/>
        <v>0</v>
      </c>
      <c r="F20" s="145"/>
      <c r="G20" s="85" t="s">
        <v>210</v>
      </c>
      <c r="H20" s="86">
        <v>1</v>
      </c>
      <c r="I20" s="82">
        <v>1020</v>
      </c>
      <c r="J20" s="82">
        <v>1020</v>
      </c>
      <c r="K20" s="82">
        <f t="shared" si="3"/>
        <v>0</v>
      </c>
      <c r="L20" s="187"/>
      <c r="M20" s="135"/>
      <c r="N20" s="135" t="s">
        <v>218</v>
      </c>
      <c r="O20" s="142">
        <v>1</v>
      </c>
      <c r="P20" s="288" t="s">
        <v>219</v>
      </c>
      <c r="Q20" s="139" t="s">
        <v>252</v>
      </c>
    </row>
    <row r="21" spans="1:17" ht="22.5" x14ac:dyDescent="0.2">
      <c r="A21" s="85" t="s">
        <v>210</v>
      </c>
      <c r="B21" s="86">
        <v>0.5</v>
      </c>
      <c r="C21" s="82">
        <v>510</v>
      </c>
      <c r="D21" s="82">
        <v>510</v>
      </c>
      <c r="E21" s="82">
        <f t="shared" ref="E21" si="4">C21-D21</f>
        <v>0</v>
      </c>
      <c r="F21" s="145"/>
      <c r="G21" s="85" t="s">
        <v>210</v>
      </c>
      <c r="H21" s="113">
        <v>1</v>
      </c>
      <c r="I21" s="110">
        <v>1100</v>
      </c>
      <c r="J21" s="110">
        <v>1100</v>
      </c>
      <c r="K21" s="82">
        <f t="shared" ref="K21" si="5">I21-J21</f>
        <v>0</v>
      </c>
      <c r="L21" s="187"/>
      <c r="M21" s="135" t="s">
        <v>251</v>
      </c>
      <c r="N21" s="135" t="s">
        <v>218</v>
      </c>
      <c r="O21" s="143">
        <v>2</v>
      </c>
      <c r="P21" s="288"/>
      <c r="Q21" s="139" t="s">
        <v>127</v>
      </c>
    </row>
    <row r="22" spans="1:17" ht="22.5" x14ac:dyDescent="0.2">
      <c r="A22" s="85"/>
      <c r="B22" s="86"/>
      <c r="C22" s="82"/>
      <c r="D22" s="82"/>
      <c r="E22" s="82"/>
      <c r="F22" s="145"/>
      <c r="G22" s="111" t="s">
        <v>226</v>
      </c>
      <c r="H22" s="113">
        <v>0.5</v>
      </c>
      <c r="I22" s="110">
        <v>285</v>
      </c>
      <c r="J22" s="110">
        <v>285</v>
      </c>
      <c r="K22" s="82">
        <f t="shared" si="3"/>
        <v>0</v>
      </c>
      <c r="L22" s="187"/>
      <c r="M22" s="135" t="s">
        <v>227</v>
      </c>
      <c r="N22" s="290" t="s">
        <v>121</v>
      </c>
      <c r="O22" s="143">
        <v>1</v>
      </c>
      <c r="P22" s="291"/>
      <c r="Q22" s="289" t="s">
        <v>228</v>
      </c>
    </row>
    <row r="23" spans="1:17" ht="14.25" customHeight="1" x14ac:dyDescent="0.2">
      <c r="A23" s="87" t="s">
        <v>253</v>
      </c>
      <c r="B23" s="146"/>
      <c r="C23" s="146">
        <v>0</v>
      </c>
      <c r="D23" s="147"/>
      <c r="E23" s="147">
        <f>C23-D23</f>
        <v>0</v>
      </c>
      <c r="F23" s="146"/>
      <c r="G23" s="239" t="s">
        <v>253</v>
      </c>
      <c r="H23" s="146"/>
      <c r="I23" s="147">
        <v>950</v>
      </c>
      <c r="J23" s="147"/>
      <c r="K23" s="147">
        <f>I23-J23</f>
        <v>950</v>
      </c>
      <c r="L23" s="146"/>
      <c r="M23" s="146"/>
      <c r="N23" s="146"/>
      <c r="O23" s="149"/>
      <c r="P23" s="150"/>
      <c r="Q23" s="146"/>
    </row>
    <row r="24" spans="1:17" x14ac:dyDescent="0.2">
      <c r="A24" s="87" t="s">
        <v>18</v>
      </c>
      <c r="B24" s="90">
        <f>SUM(B7:B23)</f>
        <v>12.25</v>
      </c>
      <c r="C24" s="91">
        <f>SUM(C7:C23)</f>
        <v>17355</v>
      </c>
      <c r="D24" s="91">
        <f>SUM(D7:D23)</f>
        <v>17155</v>
      </c>
      <c r="E24" s="91">
        <f>SUM(E7:E23)</f>
        <v>200</v>
      </c>
      <c r="F24" s="90"/>
      <c r="G24" s="89" t="s">
        <v>18</v>
      </c>
      <c r="H24" s="90">
        <f>SUM(H7:H23)</f>
        <v>11.25</v>
      </c>
      <c r="I24" s="91">
        <f>SUM(I7:I23)</f>
        <v>17355</v>
      </c>
      <c r="J24" s="91">
        <f>SUM(J7:J23)</f>
        <v>16405</v>
      </c>
      <c r="K24" s="91">
        <f>SUM(K7:K23)</f>
        <v>950</v>
      </c>
      <c r="L24" s="142"/>
      <c r="M24" s="94"/>
      <c r="N24" s="151"/>
      <c r="O24" s="152"/>
      <c r="P24" s="153"/>
      <c r="Q24" s="151"/>
    </row>
    <row r="25" spans="1:17" x14ac:dyDescent="0.2">
      <c r="A25" s="154"/>
      <c r="B25" s="154"/>
      <c r="C25" s="155"/>
      <c r="D25" s="154"/>
      <c r="E25" s="154"/>
      <c r="F25" s="154"/>
      <c r="G25" s="154"/>
      <c r="H25" s="154"/>
      <c r="I25" s="155"/>
      <c r="J25" s="155"/>
      <c r="K25" s="155"/>
      <c r="L25" s="155"/>
      <c r="M25" s="154"/>
      <c r="N25" s="154"/>
      <c r="O25" s="154"/>
      <c r="P25" s="154"/>
      <c r="Q25" s="154"/>
    </row>
    <row r="26" spans="1:17" x14ac:dyDescent="0.2">
      <c r="A26" s="154"/>
      <c r="B26" s="154"/>
      <c r="C26" s="156"/>
      <c r="D26" s="156"/>
      <c r="E26" s="156"/>
      <c r="F26" s="156"/>
      <c r="G26" s="156"/>
      <c r="H26" s="156"/>
      <c r="I26" s="287"/>
      <c r="J26" s="156"/>
      <c r="K26" s="156"/>
      <c r="L26" s="156"/>
      <c r="M26" s="156"/>
      <c r="N26" s="156"/>
      <c r="O26" s="154"/>
      <c r="P26" s="154"/>
      <c r="Q26" s="154"/>
    </row>
    <row r="27" spans="1:17" x14ac:dyDescent="0.2">
      <c r="A27" s="157" t="s">
        <v>1</v>
      </c>
      <c r="B27" s="158"/>
      <c r="C27" s="159"/>
      <c r="D27" s="159"/>
      <c r="E27" s="159"/>
      <c r="F27" s="159"/>
      <c r="G27" s="160"/>
      <c r="H27" s="160"/>
      <c r="I27" s="160"/>
      <c r="J27" s="160"/>
      <c r="K27" s="160"/>
      <c r="L27" s="160"/>
      <c r="M27" s="160"/>
      <c r="N27" s="160"/>
      <c r="O27" s="123"/>
      <c r="P27" s="123"/>
      <c r="Q27" s="120"/>
    </row>
    <row r="28" spans="1:17" x14ac:dyDescent="0.2">
      <c r="A28" s="162" t="s">
        <v>2</v>
      </c>
      <c r="B28" s="163"/>
      <c r="C28" s="162"/>
      <c r="D28" s="162"/>
      <c r="E28" s="162"/>
      <c r="F28" s="162"/>
      <c r="G28" s="164"/>
      <c r="H28" s="164"/>
      <c r="I28" s="165"/>
      <c r="J28" s="165"/>
      <c r="K28" s="161"/>
      <c r="L28" s="161"/>
      <c r="M28" s="120"/>
      <c r="N28" s="120"/>
      <c r="O28" s="123"/>
      <c r="P28" s="123"/>
      <c r="Q28" s="120"/>
    </row>
    <row r="29" spans="1:17" x14ac:dyDescent="0.2">
      <c r="A29" s="162" t="s">
        <v>3</v>
      </c>
      <c r="B29" s="163"/>
      <c r="C29" s="162"/>
      <c r="D29" s="162"/>
      <c r="E29" s="162"/>
      <c r="F29" s="162"/>
      <c r="G29" s="207"/>
      <c r="H29" s="166"/>
      <c r="I29" s="165"/>
      <c r="J29" s="165"/>
      <c r="K29" s="161"/>
      <c r="L29" s="161"/>
      <c r="M29" s="120"/>
      <c r="N29" s="120"/>
      <c r="O29" s="123"/>
      <c r="P29" s="123"/>
      <c r="Q29" s="120"/>
    </row>
    <row r="30" spans="1:17" x14ac:dyDescent="0.2">
      <c r="A30" s="162" t="s">
        <v>7</v>
      </c>
      <c r="B30" s="163"/>
      <c r="C30" s="162"/>
      <c r="D30" s="162"/>
      <c r="E30" s="162"/>
      <c r="F30" s="162"/>
      <c r="G30" s="166"/>
      <c r="H30" s="166"/>
      <c r="I30" s="165"/>
      <c r="J30" s="165"/>
      <c r="K30" s="161"/>
      <c r="L30" s="161"/>
      <c r="M30" s="120"/>
      <c r="N30" s="120"/>
      <c r="O30" s="123"/>
      <c r="P30" s="123"/>
      <c r="Q30" s="120"/>
    </row>
    <row r="31" spans="1:17" x14ac:dyDescent="0.2">
      <c r="A31" s="167" t="s">
        <v>4</v>
      </c>
      <c r="B31" s="168"/>
      <c r="C31" s="167"/>
      <c r="D31" s="167"/>
      <c r="E31" s="167"/>
      <c r="F31" s="167"/>
      <c r="G31" s="166"/>
      <c r="H31" s="166"/>
      <c r="I31" s="165"/>
      <c r="J31" s="165"/>
      <c r="K31" s="161"/>
      <c r="L31" s="161"/>
      <c r="M31" s="120"/>
      <c r="N31" s="120"/>
      <c r="O31" s="123"/>
      <c r="P31" s="123"/>
      <c r="Q31" s="120"/>
    </row>
    <row r="32" spans="1:17" x14ac:dyDescent="0.2">
      <c r="A32" s="120"/>
      <c r="B32" s="169"/>
      <c r="C32" s="120"/>
      <c r="D32" s="120"/>
      <c r="E32" s="120"/>
      <c r="F32" s="120"/>
      <c r="G32" s="119"/>
      <c r="H32" s="119"/>
      <c r="I32" s="120"/>
      <c r="J32" s="120"/>
      <c r="K32" s="120"/>
      <c r="L32" s="120"/>
      <c r="M32" s="120"/>
      <c r="N32" s="120"/>
      <c r="O32" s="123"/>
      <c r="P32" s="123"/>
      <c r="Q32" s="120"/>
    </row>
    <row r="33" spans="1:23" s="60" customFormat="1" x14ac:dyDescent="0.2">
      <c r="A33" s="170" t="s">
        <v>8</v>
      </c>
      <c r="B33" s="171"/>
      <c r="C33" s="170"/>
      <c r="D33" s="170"/>
      <c r="E33" s="170"/>
      <c r="F33" s="170"/>
      <c r="G33" s="37"/>
      <c r="H33" s="37"/>
      <c r="I33" s="172"/>
      <c r="J33" s="172"/>
      <c r="K33" s="39"/>
      <c r="L33" s="39"/>
      <c r="M33" s="172"/>
      <c r="N33" s="120"/>
      <c r="O33" s="123"/>
      <c r="P33" s="123"/>
      <c r="Q33" s="120"/>
    </row>
    <row r="34" spans="1:23" s="60" customFormat="1" x14ac:dyDescent="0.2">
      <c r="A34" s="175" t="s">
        <v>195</v>
      </c>
      <c r="B34" s="176"/>
      <c r="C34" s="175"/>
      <c r="D34" s="175"/>
      <c r="E34" s="175"/>
      <c r="F34" s="175"/>
      <c r="G34" s="1"/>
      <c r="H34" s="1"/>
      <c r="I34" s="177"/>
      <c r="J34" s="177"/>
      <c r="K34" s="1"/>
      <c r="L34" s="1"/>
      <c r="M34" s="172"/>
      <c r="N34" s="178"/>
      <c r="O34" s="179"/>
      <c r="P34" s="179"/>
      <c r="Q34" s="178"/>
      <c r="R34" s="95"/>
      <c r="S34" s="95"/>
      <c r="T34" s="95"/>
      <c r="U34" s="95"/>
      <c r="V34" s="95"/>
      <c r="W34" s="95"/>
    </row>
    <row r="35" spans="1:23" s="60" customFormat="1" x14ac:dyDescent="0.2">
      <c r="A35" s="180" t="s">
        <v>266</v>
      </c>
      <c r="B35" s="181"/>
      <c r="C35" s="180"/>
      <c r="D35" s="180"/>
      <c r="E35" s="180"/>
      <c r="F35" s="180"/>
      <c r="G35" s="39"/>
      <c r="H35" s="39"/>
      <c r="I35" s="180"/>
      <c r="J35" s="180"/>
      <c r="K35" s="39"/>
      <c r="L35" s="39"/>
      <c r="M35" s="172"/>
      <c r="N35" s="178"/>
      <c r="O35" s="179"/>
      <c r="P35" s="179"/>
      <c r="Q35" s="178"/>
      <c r="R35" s="95"/>
      <c r="S35" s="95"/>
      <c r="T35" s="95"/>
      <c r="U35" s="95"/>
      <c r="V35" s="95"/>
      <c r="W35" s="95"/>
    </row>
    <row r="36" spans="1:23" s="60" customFormat="1" x14ac:dyDescent="0.2">
      <c r="A36" s="180" t="s">
        <v>231</v>
      </c>
      <c r="B36" s="181"/>
      <c r="C36" s="180"/>
      <c r="D36" s="180"/>
      <c r="E36" s="180"/>
      <c r="F36" s="180"/>
      <c r="G36" s="39"/>
      <c r="H36" s="39"/>
      <c r="I36" s="180"/>
      <c r="J36" s="180"/>
      <c r="K36" s="39"/>
      <c r="L36" s="39"/>
      <c r="M36" s="172"/>
      <c r="N36" s="178"/>
      <c r="O36" s="179"/>
      <c r="P36" s="179"/>
      <c r="Q36" s="178"/>
      <c r="R36" s="95"/>
      <c r="S36" s="95"/>
      <c r="T36" s="95"/>
      <c r="U36" s="95"/>
      <c r="V36" s="95"/>
      <c r="W36" s="95"/>
    </row>
    <row r="37" spans="1:23" s="60" customFormat="1" x14ac:dyDescent="0.2">
      <c r="A37" s="180" t="s">
        <v>232</v>
      </c>
      <c r="B37" s="181"/>
      <c r="C37" s="180"/>
      <c r="D37" s="180"/>
      <c r="E37" s="180"/>
      <c r="F37" s="180"/>
      <c r="G37" s="39"/>
      <c r="H37" s="39"/>
      <c r="I37" s="180"/>
      <c r="J37" s="180"/>
      <c r="K37" s="39"/>
      <c r="L37" s="39"/>
      <c r="M37" s="172"/>
      <c r="N37" s="178"/>
      <c r="O37" s="179"/>
      <c r="P37" s="179"/>
      <c r="Q37" s="178"/>
      <c r="R37" s="95"/>
      <c r="S37" s="95"/>
      <c r="T37" s="95"/>
      <c r="U37" s="95"/>
      <c r="V37" s="95"/>
      <c r="W37" s="95"/>
    </row>
    <row r="38" spans="1:23" s="60" customFormat="1" x14ac:dyDescent="0.2">
      <c r="A38" s="180" t="s">
        <v>233</v>
      </c>
      <c r="B38" s="181"/>
      <c r="C38" s="180"/>
      <c r="D38" s="180"/>
      <c r="E38" s="180"/>
      <c r="F38" s="180"/>
      <c r="G38" s="39"/>
      <c r="H38" s="39"/>
      <c r="I38" s="180"/>
      <c r="J38" s="180"/>
      <c r="K38" s="39"/>
      <c r="L38" s="39"/>
      <c r="M38" s="172"/>
      <c r="N38" s="178"/>
      <c r="O38" s="179"/>
      <c r="P38" s="179"/>
      <c r="Q38" s="178"/>
      <c r="R38" s="95"/>
      <c r="S38" s="95"/>
      <c r="T38" s="95"/>
      <c r="U38" s="95"/>
      <c r="V38" s="95"/>
      <c r="W38" s="95"/>
    </row>
    <row r="39" spans="1:23" s="60" customFormat="1" x14ac:dyDescent="0.2">
      <c r="A39" s="180" t="s">
        <v>190</v>
      </c>
      <c r="B39" s="181"/>
      <c r="C39" s="180"/>
      <c r="D39" s="180"/>
      <c r="E39" s="180"/>
      <c r="F39" s="180"/>
      <c r="G39" s="39"/>
      <c r="H39" s="39"/>
      <c r="I39" s="180"/>
      <c r="J39" s="180"/>
      <c r="K39" s="39"/>
      <c r="L39" s="39"/>
      <c r="M39" s="172"/>
      <c r="N39" s="178"/>
      <c r="O39" s="179"/>
      <c r="P39" s="179"/>
      <c r="Q39" s="178"/>
      <c r="R39" s="95"/>
      <c r="S39" s="95"/>
      <c r="T39" s="95"/>
      <c r="U39" s="95"/>
      <c r="V39" s="95"/>
      <c r="W39" s="95"/>
    </row>
    <row r="40" spans="1:23" s="60" customFormat="1" x14ac:dyDescent="0.2">
      <c r="A40" s="180" t="s">
        <v>234</v>
      </c>
      <c r="B40" s="181"/>
      <c r="C40" s="180"/>
      <c r="D40" s="180"/>
      <c r="E40" s="180"/>
      <c r="F40" s="180"/>
      <c r="G40" s="39"/>
      <c r="H40" s="39"/>
      <c r="I40" s="180"/>
      <c r="J40" s="180"/>
      <c r="K40" s="39"/>
      <c r="L40" s="39"/>
      <c r="M40" s="172"/>
      <c r="N40" s="178"/>
      <c r="O40" s="179"/>
      <c r="P40" s="179"/>
      <c r="Q40" s="178"/>
      <c r="R40" s="95"/>
      <c r="S40" s="95"/>
      <c r="T40" s="95"/>
      <c r="U40" s="95"/>
      <c r="V40" s="95"/>
      <c r="W40" s="95"/>
    </row>
    <row r="41" spans="1:23" s="60" customFormat="1" x14ac:dyDescent="0.2">
      <c r="A41" s="264" t="s">
        <v>196</v>
      </c>
      <c r="B41" s="265"/>
      <c r="C41" s="264"/>
      <c r="D41" s="264"/>
      <c r="E41" s="264"/>
      <c r="F41" s="264"/>
      <c r="G41" s="1"/>
      <c r="H41" s="1"/>
      <c r="I41" s="180"/>
      <c r="J41" s="180"/>
      <c r="K41" s="4"/>
      <c r="L41" s="4"/>
      <c r="M41" s="172"/>
      <c r="N41" s="178"/>
      <c r="O41" s="179"/>
      <c r="P41" s="179"/>
      <c r="Q41" s="178"/>
      <c r="R41" s="95"/>
      <c r="S41" s="95"/>
      <c r="T41" s="95"/>
      <c r="U41" s="95"/>
    </row>
    <row r="42" spans="1:23" s="60" customFormat="1" x14ac:dyDescent="0.2">
      <c r="A42" s="180" t="s">
        <v>235</v>
      </c>
      <c r="B42" s="181"/>
      <c r="C42" s="182"/>
      <c r="D42" s="182"/>
      <c r="E42" s="182"/>
      <c r="F42" s="182"/>
      <c r="G42" s="40"/>
      <c r="H42" s="40"/>
      <c r="I42" s="183"/>
      <c r="J42" s="183"/>
      <c r="K42" s="4"/>
      <c r="L42" s="4"/>
      <c r="M42" s="172"/>
      <c r="N42" s="178"/>
      <c r="O42" s="179"/>
      <c r="P42" s="179"/>
      <c r="Q42" s="178"/>
      <c r="R42" s="95"/>
      <c r="S42" s="95"/>
      <c r="T42" s="95"/>
      <c r="U42" s="95"/>
    </row>
    <row r="43" spans="1:23" s="60" customFormat="1" x14ac:dyDescent="0.2">
      <c r="A43" s="180" t="s">
        <v>238</v>
      </c>
      <c r="B43" s="181"/>
      <c r="C43" s="182"/>
      <c r="D43" s="182"/>
      <c r="E43" s="182"/>
      <c r="F43" s="182"/>
      <c r="G43" s="40"/>
      <c r="H43" s="40"/>
      <c r="I43" s="183"/>
      <c r="J43" s="183"/>
      <c r="K43" s="4"/>
      <c r="L43" s="4"/>
      <c r="M43" s="172"/>
      <c r="N43" s="178"/>
      <c r="O43" s="179"/>
      <c r="P43" s="179"/>
      <c r="Q43" s="178"/>
      <c r="R43" s="95"/>
      <c r="S43" s="95"/>
      <c r="T43" s="95"/>
      <c r="U43" s="95"/>
    </row>
    <row r="44" spans="1:23" s="60" customFormat="1" x14ac:dyDescent="0.2">
      <c r="A44" s="180" t="s">
        <v>237</v>
      </c>
      <c r="B44" s="181"/>
      <c r="C44" s="180"/>
      <c r="D44" s="180"/>
      <c r="E44" s="180"/>
      <c r="F44" s="180"/>
      <c r="G44" s="39"/>
      <c r="H44" s="39"/>
      <c r="I44" s="180"/>
      <c r="J44" s="180"/>
      <c r="K44" s="39"/>
      <c r="L44" s="39"/>
      <c r="M44" s="172"/>
      <c r="N44" s="178"/>
      <c r="O44" s="179"/>
      <c r="P44" s="179"/>
      <c r="Q44" s="178"/>
      <c r="R44" s="95"/>
      <c r="S44" s="95"/>
      <c r="T44" s="95"/>
      <c r="U44" s="95"/>
    </row>
    <row r="45" spans="1:23" s="60" customFormat="1" x14ac:dyDescent="0.2">
      <c r="A45" s="180" t="s">
        <v>239</v>
      </c>
      <c r="B45" s="181"/>
      <c r="C45" s="180"/>
      <c r="D45" s="180"/>
      <c r="E45" s="180"/>
      <c r="F45" s="180"/>
      <c r="G45" s="39"/>
      <c r="H45" s="39"/>
      <c r="I45" s="180"/>
      <c r="J45" s="180"/>
      <c r="K45" s="39"/>
      <c r="L45" s="39"/>
      <c r="M45" s="172"/>
      <c r="N45" s="178"/>
      <c r="O45" s="179"/>
      <c r="P45" s="179"/>
      <c r="Q45" s="178"/>
      <c r="R45" s="95"/>
      <c r="S45" s="95"/>
      <c r="T45" s="95"/>
      <c r="U45" s="95"/>
    </row>
    <row r="46" spans="1:23" s="60" customFormat="1" x14ac:dyDescent="0.2">
      <c r="A46" s="180" t="s">
        <v>191</v>
      </c>
      <c r="B46" s="181"/>
      <c r="C46" s="180"/>
      <c r="D46" s="180"/>
      <c r="E46" s="180"/>
      <c r="F46" s="180"/>
      <c r="G46" s="39"/>
      <c r="H46" s="39"/>
      <c r="I46" s="180"/>
      <c r="J46" s="180"/>
      <c r="K46" s="39"/>
      <c r="L46" s="39"/>
      <c r="M46" s="172"/>
      <c r="N46" s="178"/>
      <c r="O46" s="179"/>
      <c r="P46" s="179"/>
      <c r="Q46" s="178"/>
      <c r="R46" s="95"/>
      <c r="S46" s="95"/>
      <c r="T46" s="95"/>
      <c r="U46" s="95"/>
    </row>
    <row r="47" spans="1:23" s="60" customFormat="1" x14ac:dyDescent="0.2">
      <c r="A47" s="180" t="s">
        <v>240</v>
      </c>
      <c r="B47" s="181"/>
      <c r="C47" s="180"/>
      <c r="D47" s="180"/>
      <c r="E47" s="180"/>
      <c r="F47" s="180"/>
      <c r="G47" s="39"/>
      <c r="H47" s="39"/>
      <c r="I47" s="180"/>
      <c r="J47" s="180"/>
      <c r="K47" s="39"/>
      <c r="L47" s="39"/>
      <c r="M47" s="172"/>
      <c r="N47" s="178"/>
      <c r="O47" s="179"/>
      <c r="P47" s="179"/>
      <c r="Q47" s="178"/>
      <c r="R47" s="95"/>
      <c r="S47" s="95"/>
      <c r="T47" s="95"/>
      <c r="U47" s="95"/>
      <c r="V47" s="95"/>
      <c r="W47" s="95"/>
    </row>
    <row r="48" spans="1:23" s="60" customFormat="1" ht="28.5" customHeight="1" x14ac:dyDescent="0.2">
      <c r="A48" s="297" t="s">
        <v>241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95"/>
      <c r="S48" s="95"/>
      <c r="T48" s="95"/>
      <c r="U48" s="95"/>
    </row>
    <row r="49" spans="1:17" s="95" customFormat="1" x14ac:dyDescent="0.2">
      <c r="A49" s="180" t="s">
        <v>192</v>
      </c>
      <c r="B49" s="181"/>
      <c r="C49" s="180"/>
      <c r="D49" s="180"/>
      <c r="E49" s="180"/>
      <c r="F49" s="180"/>
      <c r="G49" s="39"/>
      <c r="H49" s="39"/>
      <c r="I49" s="180"/>
      <c r="J49" s="180"/>
      <c r="K49" s="39"/>
      <c r="L49" s="39"/>
      <c r="M49" s="180"/>
      <c r="N49" s="178"/>
      <c r="O49" s="179"/>
      <c r="P49" s="179"/>
      <c r="Q49" s="178"/>
    </row>
    <row r="50" spans="1:17" s="95" customFormat="1" x14ac:dyDescent="0.2">
      <c r="A50" s="180" t="s">
        <v>193</v>
      </c>
      <c r="B50" s="181"/>
      <c r="C50" s="180"/>
      <c r="D50" s="180"/>
      <c r="E50" s="180"/>
      <c r="F50" s="180"/>
      <c r="G50" s="39"/>
      <c r="H50" s="39"/>
      <c r="I50" s="180"/>
      <c r="J50" s="180"/>
      <c r="K50" s="39"/>
      <c r="L50" s="39"/>
      <c r="M50" s="180"/>
      <c r="N50" s="178"/>
      <c r="O50" s="179"/>
      <c r="P50" s="179"/>
      <c r="Q50" s="178"/>
    </row>
    <row r="51" spans="1:17" s="95" customFormat="1" x14ac:dyDescent="0.2">
      <c r="A51" s="180" t="s">
        <v>194</v>
      </c>
      <c r="B51" s="181"/>
      <c r="C51" s="180"/>
      <c r="D51" s="180"/>
      <c r="E51" s="180"/>
      <c r="F51" s="180"/>
      <c r="G51" s="39"/>
      <c r="H51" s="39"/>
      <c r="I51" s="180"/>
      <c r="J51" s="180"/>
      <c r="K51" s="39"/>
      <c r="L51" s="39"/>
      <c r="M51" s="180"/>
      <c r="N51" s="178"/>
      <c r="O51" s="179"/>
      <c r="P51" s="179"/>
      <c r="Q51" s="178"/>
    </row>
    <row r="52" spans="1:17" s="95" customFormat="1" x14ac:dyDescent="0.2">
      <c r="A52" s="180" t="s">
        <v>265</v>
      </c>
      <c r="B52" s="181"/>
      <c r="C52" s="180"/>
      <c r="D52" s="180"/>
      <c r="E52" s="180"/>
      <c r="F52" s="180"/>
      <c r="G52" s="39"/>
      <c r="H52" s="39"/>
      <c r="I52" s="180"/>
      <c r="J52" s="180"/>
      <c r="K52" s="39"/>
      <c r="L52" s="39"/>
      <c r="M52" s="180"/>
      <c r="N52" s="178"/>
      <c r="O52" s="179"/>
      <c r="P52" s="179"/>
      <c r="Q52" s="178"/>
    </row>
  </sheetData>
  <mergeCells count="3">
    <mergeCell ref="A4:F4"/>
    <mergeCell ref="G4:Q4"/>
    <mergeCell ref="A48:Q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6"/>
  <sheetViews>
    <sheetView zoomScaleNormal="100" workbookViewId="0">
      <pane ySplit="5" topLeftCell="A6" activePane="bottomLeft" state="frozen"/>
      <selection pane="bottomLeft" activeCell="D2" sqref="D2"/>
    </sheetView>
  </sheetViews>
  <sheetFormatPr defaultRowHeight="12.75" x14ac:dyDescent="0.2"/>
  <cols>
    <col min="1" max="1" width="54.85546875" style="98" customWidth="1"/>
    <col min="2" max="2" width="11" style="98" customWidth="1"/>
    <col min="3" max="3" width="12.85546875" style="7" bestFit="1" customWidth="1"/>
    <col min="4" max="4" width="17.28515625" style="5" customWidth="1"/>
    <col min="5" max="16384" width="9.140625" style="98"/>
  </cols>
  <sheetData>
    <row r="1" spans="1:4" x14ac:dyDescent="0.2">
      <c r="A1" s="5"/>
      <c r="B1" s="5"/>
      <c r="D1" s="9" t="s">
        <v>147</v>
      </c>
    </row>
    <row r="2" spans="1:4" ht="15" x14ac:dyDescent="0.25">
      <c r="A2" s="204" t="s">
        <v>189</v>
      </c>
      <c r="B2" s="6"/>
    </row>
    <row r="3" spans="1:4" x14ac:dyDescent="0.2">
      <c r="A3" s="3" t="s">
        <v>15</v>
      </c>
      <c r="B3" s="2"/>
      <c r="C3" s="8"/>
    </row>
    <row r="4" spans="1:4" x14ac:dyDescent="0.2">
      <c r="A4" s="19" t="s">
        <v>17</v>
      </c>
      <c r="B4" s="2"/>
      <c r="C4" s="8"/>
    </row>
    <row r="5" spans="1:4" ht="25.5" x14ac:dyDescent="0.2">
      <c r="A5" s="188"/>
      <c r="B5" s="44" t="s">
        <v>184</v>
      </c>
      <c r="C5" s="44" t="s">
        <v>185</v>
      </c>
      <c r="D5" s="45" t="s">
        <v>186</v>
      </c>
    </row>
    <row r="6" spans="1:4" x14ac:dyDescent="0.2">
      <c r="A6" s="30" t="s">
        <v>255</v>
      </c>
      <c r="B6" s="46"/>
      <c r="C6" s="46"/>
      <c r="D6" s="46"/>
    </row>
    <row r="7" spans="1:4" x14ac:dyDescent="0.2">
      <c r="A7" s="30" t="s">
        <v>134</v>
      </c>
      <c r="B7" s="33"/>
      <c r="C7" s="33"/>
      <c r="D7" s="34"/>
    </row>
    <row r="8" spans="1:4" x14ac:dyDescent="0.2">
      <c r="A8" s="189" t="s">
        <v>254</v>
      </c>
      <c r="B8" s="35"/>
      <c r="C8" s="35"/>
      <c r="D8" s="35"/>
    </row>
    <row r="9" spans="1:4" x14ac:dyDescent="0.2">
      <c r="A9" s="189" t="s">
        <v>197</v>
      </c>
      <c r="B9" s="35">
        <f>B8*12</f>
        <v>0</v>
      </c>
      <c r="C9" s="35"/>
      <c r="D9" s="47">
        <f>D8*12</f>
        <v>0</v>
      </c>
    </row>
    <row r="10" spans="1:4" ht="25.5" x14ac:dyDescent="0.2">
      <c r="A10" s="292" t="s">
        <v>263</v>
      </c>
      <c r="B10" s="46"/>
      <c r="C10" s="46"/>
      <c r="D10" s="43"/>
    </row>
    <row r="11" spans="1:4" x14ac:dyDescent="0.2">
      <c r="A11" s="32" t="s">
        <v>16</v>
      </c>
      <c r="B11" s="46"/>
      <c r="C11" s="46"/>
      <c r="D11" s="43"/>
    </row>
    <row r="12" spans="1:4" x14ac:dyDescent="0.2">
      <c r="A12" s="192" t="s">
        <v>39</v>
      </c>
      <c r="B12" s="50">
        <f>B29</f>
        <v>0</v>
      </c>
      <c r="C12" s="51">
        <f t="shared" ref="C12:D12" si="0">C29</f>
        <v>0</v>
      </c>
      <c r="D12" s="50">
        <f t="shared" si="0"/>
        <v>0</v>
      </c>
    </row>
    <row r="13" spans="1:4" x14ac:dyDescent="0.2">
      <c r="A13" s="193" t="s">
        <v>9</v>
      </c>
      <c r="B13" s="47">
        <f t="shared" ref="B13" si="1">B9+B10+B11+B12</f>
        <v>0</v>
      </c>
      <c r="C13" s="47"/>
      <c r="D13" s="47">
        <f>D9+D10+D11+D12</f>
        <v>0</v>
      </c>
    </row>
    <row r="14" spans="1:4" x14ac:dyDescent="0.2">
      <c r="A14" s="194" t="s">
        <v>5</v>
      </c>
      <c r="B14" s="47">
        <f>B15+B16</f>
        <v>0</v>
      </c>
      <c r="C14" s="47">
        <f>C15+C16</f>
        <v>0</v>
      </c>
      <c r="D14" s="47">
        <f>D15+D16</f>
        <v>0</v>
      </c>
    </row>
    <row r="15" spans="1:4" x14ac:dyDescent="0.2">
      <c r="A15" s="20" t="s">
        <v>151</v>
      </c>
      <c r="B15" s="50">
        <f>ROUND(B13*33%,0)</f>
        <v>0</v>
      </c>
      <c r="C15" s="50">
        <f>ROUND(C13*33%,0)</f>
        <v>0</v>
      </c>
      <c r="D15" s="50">
        <f>ROUND(D13*33%,0)</f>
        <v>0</v>
      </c>
    </row>
    <row r="16" spans="1:4" x14ac:dyDescent="0.2">
      <c r="A16" s="20" t="s">
        <v>45</v>
      </c>
      <c r="B16" s="50">
        <f>ROUND(B13*0.8%,0)</f>
        <v>0</v>
      </c>
      <c r="C16" s="50">
        <f>ROUND(C13*0.8%,0)</f>
        <v>0</v>
      </c>
      <c r="D16" s="50">
        <f>ROUND(D13*0.8%,0)</f>
        <v>0</v>
      </c>
    </row>
    <row r="17" spans="1:4" ht="13.5" thickBot="1" x14ac:dyDescent="0.25">
      <c r="A17" s="195" t="s">
        <v>6</v>
      </c>
      <c r="B17" s="103">
        <f t="shared" ref="B17:C17" si="2">ROUND(B13+B14,0)</f>
        <v>0</v>
      </c>
      <c r="C17" s="103">
        <f t="shared" si="2"/>
        <v>0</v>
      </c>
      <c r="D17" s="103">
        <f>ROUND(D13+D14,0)</f>
        <v>0</v>
      </c>
    </row>
    <row r="18" spans="1:4" x14ac:dyDescent="0.2">
      <c r="A18" s="196" t="s">
        <v>10</v>
      </c>
      <c r="B18" s="104"/>
      <c r="C18" s="104"/>
      <c r="D18" s="105"/>
    </row>
    <row r="19" spans="1:4" ht="12.75" customHeight="1" x14ac:dyDescent="0.2">
      <c r="A19" s="271" t="s">
        <v>269</v>
      </c>
      <c r="B19" s="272"/>
      <c r="C19" s="272"/>
      <c r="D19" s="272"/>
    </row>
    <row r="20" spans="1:4" x14ac:dyDescent="0.2">
      <c r="A20" s="276" t="s">
        <v>11</v>
      </c>
      <c r="B20" s="278">
        <f>ROUND(SUM(B21:B24),0)</f>
        <v>0</v>
      </c>
      <c r="C20" s="278">
        <f t="shared" ref="C20:D20" si="3">ROUND(SUM(C21:C24),0)</f>
        <v>0</v>
      </c>
      <c r="D20" s="278">
        <f t="shared" si="3"/>
        <v>0</v>
      </c>
    </row>
    <row r="21" spans="1:4" x14ac:dyDescent="0.2">
      <c r="A21" s="26" t="s">
        <v>44</v>
      </c>
      <c r="B21" s="51"/>
      <c r="C21" s="51"/>
      <c r="D21" s="54"/>
    </row>
    <row r="22" spans="1:4" x14ac:dyDescent="0.2">
      <c r="A22" s="27" t="s">
        <v>42</v>
      </c>
      <c r="B22" s="55"/>
      <c r="C22" s="55"/>
      <c r="D22" s="54"/>
    </row>
    <row r="23" spans="1:4" ht="25.5" x14ac:dyDescent="0.2">
      <c r="A23" s="26" t="s">
        <v>268</v>
      </c>
      <c r="B23" s="55"/>
      <c r="C23" s="55"/>
      <c r="D23" s="54"/>
    </row>
    <row r="24" spans="1:4" x14ac:dyDescent="0.2">
      <c r="A24" s="26" t="s">
        <v>43</v>
      </c>
      <c r="B24" s="55"/>
      <c r="C24" s="55"/>
      <c r="D24" s="54"/>
    </row>
    <row r="25" spans="1:4" x14ac:dyDescent="0.2">
      <c r="A25" s="197" t="s">
        <v>27</v>
      </c>
      <c r="B25" s="56"/>
      <c r="C25" s="56"/>
      <c r="D25" s="57"/>
    </row>
    <row r="26" spans="1:4" x14ac:dyDescent="0.2">
      <c r="A26" s="28" t="s">
        <v>77</v>
      </c>
      <c r="B26" s="55"/>
      <c r="C26" s="55"/>
      <c r="D26" s="54"/>
    </row>
    <row r="27" spans="1:4" x14ac:dyDescent="0.2">
      <c r="A27" s="28" t="s">
        <v>77</v>
      </c>
      <c r="B27" s="55"/>
      <c r="C27" s="55"/>
      <c r="D27" s="54"/>
    </row>
    <row r="28" spans="1:4" x14ac:dyDescent="0.2">
      <c r="A28" s="28" t="s">
        <v>77</v>
      </c>
      <c r="B28" s="55"/>
      <c r="C28" s="55"/>
      <c r="D28" s="54"/>
    </row>
    <row r="29" spans="1:4" x14ac:dyDescent="0.2">
      <c r="A29" s="279" t="s">
        <v>78</v>
      </c>
      <c r="B29" s="280">
        <f>ROUND(SUM(B26:B28),0)</f>
        <v>0</v>
      </c>
      <c r="C29" s="280">
        <f>ROUND(SUM(C26:C28),0)</f>
        <v>0</v>
      </c>
      <c r="D29" s="280">
        <f>ROUND(SUM(D26:D28),0)</f>
        <v>0</v>
      </c>
    </row>
    <row r="30" spans="1:4" s="101" customFormat="1" x14ac:dyDescent="0.2">
      <c r="A30" s="23"/>
      <c r="B30" s="24"/>
      <c r="C30" s="24"/>
      <c r="D30" s="25"/>
    </row>
    <row r="31" spans="1:4" s="101" customFormat="1" x14ac:dyDescent="0.2">
      <c r="A31" s="21" t="s">
        <v>19</v>
      </c>
      <c r="B31" s="24"/>
      <c r="C31" s="24"/>
      <c r="D31" s="59">
        <v>43831</v>
      </c>
    </row>
    <row r="32" spans="1:4" s="101" customFormat="1" x14ac:dyDescent="0.2">
      <c r="A32" s="21" t="s">
        <v>20</v>
      </c>
      <c r="B32" s="24"/>
      <c r="C32" s="24"/>
      <c r="D32" s="29"/>
    </row>
    <row r="33" spans="1:4" s="101" customFormat="1" x14ac:dyDescent="0.2">
      <c r="A33" s="21" t="s">
        <v>21</v>
      </c>
      <c r="B33" s="24"/>
      <c r="C33" s="24"/>
      <c r="D33" s="22"/>
    </row>
    <row r="34" spans="1:4" s="101" customFormat="1" x14ac:dyDescent="0.2">
      <c r="A34" s="21" t="s">
        <v>22</v>
      </c>
      <c r="B34" s="24"/>
      <c r="C34" s="24"/>
      <c r="D34" s="22"/>
    </row>
    <row r="35" spans="1:4" x14ac:dyDescent="0.2">
      <c r="A35" s="21" t="s">
        <v>23</v>
      </c>
      <c r="B35" s="24"/>
      <c r="C35" s="24"/>
      <c r="D35" s="22"/>
    </row>
    <row r="36" spans="1:4" x14ac:dyDescent="0.2">
      <c r="A36" s="10" t="s">
        <v>1</v>
      </c>
      <c r="B36" s="10"/>
      <c r="C36" s="11"/>
      <c r="D36" s="12"/>
    </row>
    <row r="37" spans="1:4" x14ac:dyDescent="0.2">
      <c r="A37" s="13" t="s">
        <v>2</v>
      </c>
      <c r="B37" s="13"/>
      <c r="C37" s="11"/>
      <c r="D37" s="12"/>
    </row>
    <row r="38" spans="1:4" x14ac:dyDescent="0.2">
      <c r="A38" s="13" t="s">
        <v>3</v>
      </c>
      <c r="B38" s="13"/>
      <c r="C38" s="11"/>
      <c r="D38" s="12"/>
    </row>
    <row r="39" spans="1:4" x14ac:dyDescent="0.2">
      <c r="A39" s="13" t="s">
        <v>7</v>
      </c>
      <c r="B39" s="13"/>
      <c r="C39" s="11"/>
      <c r="D39" s="12"/>
    </row>
    <row r="40" spans="1:4" x14ac:dyDescent="0.2">
      <c r="A40" s="14" t="s">
        <v>4</v>
      </c>
      <c r="B40" s="14"/>
      <c r="C40" s="11"/>
      <c r="D40" s="12"/>
    </row>
    <row r="41" spans="1:4" x14ac:dyDescent="0.2">
      <c r="A41" s="14"/>
      <c r="B41" s="14"/>
      <c r="C41" s="11"/>
      <c r="D41" s="12"/>
    </row>
    <row r="42" spans="1:4" ht="12.75" customHeight="1" x14ac:dyDescent="0.2">
      <c r="A42" s="200" t="s">
        <v>8</v>
      </c>
      <c r="B42" s="15"/>
      <c r="C42" s="16"/>
      <c r="D42" s="17"/>
    </row>
    <row r="43" spans="1:4" x14ac:dyDescent="0.2">
      <c r="A43" s="306" t="s">
        <v>187</v>
      </c>
      <c r="B43" s="306"/>
      <c r="C43" s="306"/>
      <c r="D43" s="306"/>
    </row>
    <row r="44" spans="1:4" x14ac:dyDescent="0.2">
      <c r="A44" s="18" t="s">
        <v>256</v>
      </c>
      <c r="B44" s="18"/>
      <c r="C44" s="41"/>
      <c r="D44" s="42"/>
    </row>
    <row r="45" spans="1:4" x14ac:dyDescent="0.2">
      <c r="A45" s="18" t="s">
        <v>79</v>
      </c>
      <c r="B45" s="18"/>
      <c r="C45" s="41"/>
      <c r="D45" s="42"/>
    </row>
    <row r="46" spans="1:4" x14ac:dyDescent="0.2">
      <c r="A46" s="18" t="s">
        <v>80</v>
      </c>
      <c r="B46" s="18"/>
      <c r="C46" s="41"/>
      <c r="D46" s="42"/>
    </row>
    <row r="47" spans="1:4" x14ac:dyDescent="0.2">
      <c r="A47" s="303" t="s">
        <v>81</v>
      </c>
      <c r="B47" s="303"/>
      <c r="C47" s="303"/>
      <c r="D47" s="303"/>
    </row>
    <row r="48" spans="1:4" x14ac:dyDescent="0.2">
      <c r="A48" s="303" t="s">
        <v>82</v>
      </c>
      <c r="B48" s="303"/>
      <c r="C48" s="303"/>
      <c r="D48" s="303"/>
    </row>
    <row r="49" spans="1:4" x14ac:dyDescent="0.2">
      <c r="A49" s="268" t="s">
        <v>83</v>
      </c>
      <c r="B49" s="268"/>
      <c r="C49" s="268"/>
      <c r="D49" s="268"/>
    </row>
    <row r="50" spans="1:4" x14ac:dyDescent="0.2">
      <c r="A50" s="270" t="s">
        <v>12</v>
      </c>
      <c r="B50" s="270"/>
      <c r="C50" s="270"/>
      <c r="D50" s="270"/>
    </row>
    <row r="51" spans="1:4" x14ac:dyDescent="0.2">
      <c r="A51" s="201" t="s">
        <v>28</v>
      </c>
      <c r="B51" s="201"/>
      <c r="C51" s="270"/>
      <c r="D51" s="270"/>
    </row>
    <row r="52" spans="1:4" s="107" customFormat="1" ht="12.75" customHeight="1" x14ac:dyDescent="0.2">
      <c r="A52" s="306" t="s">
        <v>257</v>
      </c>
      <c r="B52" s="306"/>
      <c r="C52" s="306"/>
      <c r="D52" s="306"/>
    </row>
    <row r="53" spans="1:4" x14ac:dyDescent="0.2">
      <c r="A53" s="308" t="s">
        <v>258</v>
      </c>
      <c r="B53" s="308"/>
      <c r="C53" s="308"/>
      <c r="D53" s="308"/>
    </row>
    <row r="54" spans="1:4" ht="12.75" customHeight="1" x14ac:dyDescent="0.2">
      <c r="A54" s="307" t="s">
        <v>259</v>
      </c>
      <c r="B54" s="307"/>
      <c r="C54" s="307"/>
      <c r="D54" s="307"/>
    </row>
    <row r="55" spans="1:4" x14ac:dyDescent="0.2">
      <c r="A55" s="306" t="s">
        <v>13</v>
      </c>
      <c r="B55" s="306"/>
      <c r="C55" s="306"/>
      <c r="D55" s="306"/>
    </row>
    <row r="56" spans="1:4" x14ac:dyDescent="0.2">
      <c r="A56" s="303" t="s">
        <v>85</v>
      </c>
      <c r="B56" s="303"/>
      <c r="C56" s="303"/>
      <c r="D56" s="303"/>
    </row>
    <row r="57" spans="1:4" x14ac:dyDescent="0.2">
      <c r="A57" s="303" t="s">
        <v>264</v>
      </c>
      <c r="B57" s="303"/>
      <c r="C57" s="303"/>
      <c r="D57" s="303"/>
    </row>
    <row r="58" spans="1:4" ht="25.5" customHeight="1" x14ac:dyDescent="0.2">
      <c r="A58" s="306" t="s">
        <v>152</v>
      </c>
      <c r="B58" s="306"/>
      <c r="C58" s="303"/>
      <c r="D58" s="303"/>
    </row>
    <row r="59" spans="1:4" ht="26.25" customHeight="1" x14ac:dyDescent="0.2">
      <c r="A59" s="304" t="s">
        <v>86</v>
      </c>
      <c r="B59" s="304"/>
      <c r="C59" s="304"/>
      <c r="D59" s="304"/>
    </row>
    <row r="60" spans="1:4" x14ac:dyDescent="0.2">
      <c r="A60" s="304" t="s">
        <v>87</v>
      </c>
      <c r="B60" s="304"/>
      <c r="C60" s="304"/>
      <c r="D60" s="304"/>
    </row>
    <row r="61" spans="1:4" ht="27" customHeight="1" x14ac:dyDescent="0.2">
      <c r="A61" s="304" t="s">
        <v>88</v>
      </c>
      <c r="B61" s="304"/>
      <c r="C61" s="304"/>
      <c r="D61" s="304"/>
    </row>
    <row r="62" spans="1:4" ht="12.75" customHeight="1" x14ac:dyDescent="0.2">
      <c r="A62" s="202" t="s">
        <v>14</v>
      </c>
      <c r="B62" s="202"/>
      <c r="C62" s="269"/>
      <c r="D62" s="269"/>
    </row>
    <row r="63" spans="1:4" ht="25.5" customHeight="1" x14ac:dyDescent="0.2">
      <c r="A63" s="305" t="s">
        <v>260</v>
      </c>
      <c r="B63" s="305"/>
      <c r="C63" s="305"/>
      <c r="D63" s="305"/>
    </row>
    <row r="64" spans="1:4" x14ac:dyDescent="0.2">
      <c r="A64" s="305" t="s">
        <v>261</v>
      </c>
      <c r="B64" s="305"/>
      <c r="C64" s="305"/>
      <c r="D64" s="305"/>
    </row>
    <row r="65" spans="1:1" x14ac:dyDescent="0.2">
      <c r="A65" s="36"/>
    </row>
    <row r="66" spans="1:1" x14ac:dyDescent="0.2">
      <c r="A66" s="36"/>
    </row>
  </sheetData>
  <mergeCells count="15">
    <mergeCell ref="A43:D43"/>
    <mergeCell ref="A47:D47"/>
    <mergeCell ref="A48:D48"/>
    <mergeCell ref="A52:D52"/>
    <mergeCell ref="A53:D53"/>
    <mergeCell ref="A54:D54"/>
    <mergeCell ref="A55:D55"/>
    <mergeCell ref="A56:D56"/>
    <mergeCell ref="A57:D57"/>
    <mergeCell ref="A64:D64"/>
    <mergeCell ref="A58:D58"/>
    <mergeCell ref="A59:D59"/>
    <mergeCell ref="A60:D60"/>
    <mergeCell ref="A61:D61"/>
    <mergeCell ref="A63:D63"/>
  </mergeCells>
  <pageMargins left="0.56999999999999995" right="0.53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Koosseisunimestik 8a</vt:lpstr>
      <vt:lpstr>8a - näidis</vt:lpstr>
      <vt:lpstr>Planeerimine 8b</vt:lpstr>
      <vt:lpstr>Koosseisunimestik 8c (uus)</vt:lpstr>
      <vt:lpstr>8c (uus) - näidis</vt:lpstr>
      <vt:lpstr>Planeerimine 8d (uus)</vt:lpstr>
      <vt:lpstr>'8a - näidis'!para2lg4</vt:lpstr>
      <vt:lpstr>'Koosseisunimestik 8a'!para2lg4</vt:lpstr>
      <vt:lpstr>'Koosseisunimestik 8c (uus)'!para2lg4</vt:lpstr>
    </vt:vector>
  </TitlesOfParts>
  <Company>Tallinna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</dc:creator>
  <cp:lastModifiedBy>Maarja Valler</cp:lastModifiedBy>
  <cp:lastPrinted>2017-06-08T08:56:06Z</cp:lastPrinted>
  <dcterms:created xsi:type="dcterms:W3CDTF">2005-06-14T09:13:24Z</dcterms:created>
  <dcterms:modified xsi:type="dcterms:W3CDTF">2019-06-27T07:56:31Z</dcterms:modified>
</cp:coreProperties>
</file>