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240"/>
  </bookViews>
  <sheets>
    <sheet name="LIIGENDUS" sheetId="1" r:id="rId1"/>
  </sheets>
  <externalReferences>
    <externalReference r:id="rId2"/>
    <externalReference r:id="rId3"/>
  </externalReferences>
  <definedNames>
    <definedName name="a">'[1]8 KULUD'!#REF!</definedName>
    <definedName name="job_levels">OFFSET(job_levels_range,0,0,COUNTA(job_levels_range),1)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</definedNames>
  <calcPr calcId="145621"/>
</workbook>
</file>

<file path=xl/calcChain.xml><?xml version="1.0" encoding="utf-8"?>
<calcChain xmlns="http://schemas.openxmlformats.org/spreadsheetml/2006/main">
  <c r="H19" i="1" l="1"/>
  <c r="H21" i="1"/>
  <c r="C38" i="1" l="1"/>
  <c r="E38" i="1"/>
  <c r="D38" i="1"/>
  <c r="E25" i="1"/>
  <c r="D25" i="1"/>
  <c r="C25" i="1"/>
  <c r="C17" i="1"/>
  <c r="E17" i="1"/>
  <c r="D17" i="1"/>
  <c r="E10" i="1"/>
  <c r="D10" i="1"/>
  <c r="D23" i="1" s="1"/>
  <c r="D36" i="1" s="1"/>
  <c r="C10" i="1"/>
  <c r="E23" i="1" l="1"/>
  <c r="C23" i="1"/>
  <c r="C36" i="1" s="1"/>
  <c r="C43" i="1" s="1"/>
  <c r="D43" i="1"/>
  <c r="F44" i="1"/>
  <c r="F42" i="1"/>
  <c r="F41" i="1"/>
  <c r="F40" i="1"/>
  <c r="F39" i="1"/>
  <c r="G38" i="1"/>
  <c r="B38" i="1"/>
  <c r="F37" i="1"/>
  <c r="F35" i="1"/>
  <c r="F34" i="1"/>
  <c r="F33" i="1"/>
  <c r="F32" i="1"/>
  <c r="F31" i="1"/>
  <c r="F30" i="1"/>
  <c r="F29" i="1"/>
  <c r="F28" i="1"/>
  <c r="F27" i="1"/>
  <c r="F26" i="1"/>
  <c r="G25" i="1"/>
  <c r="B25" i="1"/>
  <c r="F24" i="1"/>
  <c r="F22" i="1"/>
  <c r="F21" i="1"/>
  <c r="F20" i="1"/>
  <c r="F19" i="1"/>
  <c r="F18" i="1"/>
  <c r="G17" i="1"/>
  <c r="B17" i="1"/>
  <c r="F16" i="1"/>
  <c r="F15" i="1"/>
  <c r="F14" i="1"/>
  <c r="F13" i="1"/>
  <c r="F12" i="1"/>
  <c r="F11" i="1"/>
  <c r="G10" i="1"/>
  <c r="B10" i="1"/>
  <c r="E36" i="1" l="1"/>
  <c r="F10" i="1"/>
  <c r="B23" i="1"/>
  <c r="B36" i="1" s="1"/>
  <c r="B43" i="1" s="1"/>
  <c r="F17" i="1"/>
  <c r="F25" i="1"/>
  <c r="G23" i="1"/>
  <c r="G36" i="1" s="1"/>
  <c r="G43" i="1" s="1"/>
  <c r="F38" i="1"/>
  <c r="F23" i="1"/>
  <c r="F36" i="1" l="1"/>
  <c r="E43" i="1"/>
  <c r="F43" i="1"/>
</calcChain>
</file>

<file path=xl/sharedStrings.xml><?xml version="1.0" encoding="utf-8"?>
<sst xmlns="http://schemas.openxmlformats.org/spreadsheetml/2006/main" count="41" uniqueCount="41">
  <si>
    <t>Tallinna Linnavolikogu määruse eelnõu</t>
  </si>
  <si>
    <t>seletuskirja</t>
  </si>
  <si>
    <t>LISA</t>
  </si>
  <si>
    <t>EELARVE LIIGENDUS KOHALIKU OMAVALITSUSE ÜKSUSE FINANTSJUHTIMISE SEADUSE JÄRGI</t>
  </si>
  <si>
    <t>€</t>
  </si>
  <si>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</si>
  <si>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</si>
  <si>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</si>
  <si>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</si>
  <si>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</si>
  <si>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</si>
  <si>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</si>
  <si>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</si>
  <si>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Reservid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</si>
  <si>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</si>
  <si>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</si>
  <si>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</si>
  <si>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</si>
  <si>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</si>
  <si>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</si>
  <si>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</si>
  <si>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</si>
  <si>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</si>
  <si>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</si>
  <si>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</si>
  <si>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</si>
  <si>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</si>
  <si>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</si>
  <si>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Taavi Aas</t>
  </si>
  <si>
    <t>Aktsiakapitali suurendamine (-)</t>
  </si>
  <si>
    <t>“Tallinna linna 2018. aasta eelarve”</t>
  </si>
  <si>
    <t>2016. aasta eelarve täitmine</t>
  </si>
  <si>
    <t>2017. aasta kinnitatud eelarve</t>
  </si>
  <si>
    <t>Eelarvestrateegia 2018. aastaks</t>
  </si>
  <si>
    <t>2018. aasta eelarve eelnõu</t>
  </si>
  <si>
    <t>2017. aasta I lisaeelarve</t>
  </si>
  <si>
    <t>2017. aasta II lisaeelarve</t>
  </si>
  <si>
    <t>Linnapea</t>
  </si>
  <si>
    <t>Koostaja: Maarja Valler, linnakassa juhtivspetsialist</t>
  </si>
  <si>
    <t>2017. aasta täpsustatud eelarve*</t>
  </si>
  <si>
    <t>* arvestatud on Tallinna Linnavolikogu määruse eelnõu "Tallinna linna 2017. aasta teine lisaeelarve" andmeid.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</si>
</sst>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"/>
    <numFmt numFmtId="165" formatCode="#,##0.0"/>
    <numFmt numFmtId="166" formatCode="_-* #,##0.00\ _k_r_-;\-* #,##0.00\ _k_r_-;_-* \-??\ _k_r_-;_-@_-"/>
    <numFmt numFmtId="167" formatCode="[$-425]General"/>
    <numFmt numFmtId="168" formatCode="0.0%"/>
  </numFmts>
  <fonts count="3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Arial"/>
      <family val="2"/>
    </font>
    <font>
      <sz val="10"/>
      <name val="Courier"/>
      <family val="3"/>
    </font>
    <font>
      <b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Mangal"/>
      <family val="2"/>
    </font>
    <font>
      <sz val="10"/>
      <color theme="1"/>
      <name val="Arial1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0"/>
      <color indexed="12"/>
      <name val="Arial"/>
      <family val="2"/>
      <charset val="186"/>
    </font>
    <font>
      <u/>
      <sz val="8.5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color rgb="FFFF0000"/>
      <name val="Arial"/>
      <family val="2"/>
    </font>
    <font>
      <sz val="11"/>
      <name val="Calibri"/>
      <family val="2"/>
      <charset val="186"/>
      <scheme val="minor"/>
    </font>
    <font>
      <sz val="8"/>
      <color theme="1"/>
      <name val="Arial"/>
      <family val="2"/>
      <charset val="186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1" fillId="0" borderId="0"/>
    <xf numFmtId="0" fontId="2" fillId="0" borderId="0"/>
    <xf numFmtId="0" fontId="6" fillId="0" borderId="0"/>
    <xf numFmtId="0" fontId="10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2" fillId="16" borderId="0" applyNumberFormat="0" applyBorder="0" applyAlignment="0" applyProtection="0"/>
    <xf numFmtId="0" fontId="13" fillId="33" borderId="3" applyNumberFormat="0" applyAlignment="0" applyProtection="0"/>
    <xf numFmtId="0" fontId="14" fillId="34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5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6" fillId="0" borderId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20" borderId="3" applyNumberFormat="0" applyAlignment="0" applyProtection="0"/>
    <xf numFmtId="0" fontId="26" fillId="0" borderId="8" applyNumberFormat="0" applyFill="0" applyAlignment="0" applyProtection="0"/>
    <xf numFmtId="0" fontId="27" fillId="36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37" borderId="9" applyNumberFormat="0" applyFont="0" applyAlignment="0" applyProtection="0"/>
    <xf numFmtId="0" fontId="1" fillId="2" borderId="1" applyNumberFormat="0" applyFont="0" applyAlignment="0" applyProtection="0"/>
    <xf numFmtId="0" fontId="2" fillId="37" borderId="9" applyNumberFormat="0" applyFont="0" applyAlignment="0" applyProtection="0"/>
    <xf numFmtId="0" fontId="2" fillId="37" borderId="9" applyNumberFormat="0" applyFont="0" applyAlignment="0" applyProtection="0"/>
    <xf numFmtId="0" fontId="29" fillId="33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27" borderId="0" applyNumberFormat="0" applyBorder="0" applyAlignment="0" applyProtection="0"/>
    <xf numFmtId="0" fontId="11" fillId="38" borderId="0" applyNumberFormat="0" applyBorder="0" applyAlignment="0" applyProtection="0"/>
    <xf numFmtId="0" fontId="11" fillId="32" borderId="0" applyNumberFormat="0" applyBorder="0" applyAlignment="0" applyProtection="0"/>
    <xf numFmtId="0" fontId="1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3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1" fillId="0" borderId="0" xfId="1" applyAlignment="1"/>
    <xf numFmtId="0" fontId="2" fillId="0" borderId="0" xfId="2"/>
    <xf numFmtId="0" fontId="4" fillId="0" borderId="0" xfId="1" applyFont="1"/>
    <xf numFmtId="0" fontId="5" fillId="0" borderId="0" xfId="2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165" fontId="4" fillId="0" borderId="2" xfId="3" applyNumberFormat="1" applyFont="1" applyFill="1" applyBorder="1" applyAlignment="1">
      <alignment horizontal="right" vertical="top" wrapText="1"/>
    </xf>
    <xf numFmtId="0" fontId="7" fillId="0" borderId="0" xfId="2" applyFont="1"/>
    <xf numFmtId="3" fontId="7" fillId="0" borderId="0" xfId="2" applyNumberFormat="1" applyFont="1" applyFill="1"/>
    <xf numFmtId="3" fontId="7" fillId="0" borderId="0" xfId="1" applyNumberFormat="1" applyFont="1" applyFill="1"/>
    <xf numFmtId="0" fontId="2" fillId="0" borderId="0" xfId="2" applyFont="1"/>
    <xf numFmtId="0" fontId="2" fillId="0" borderId="0" xfId="2" applyFont="1" applyFill="1"/>
    <xf numFmtId="0" fontId="3" fillId="0" borderId="0" xfId="1" applyFont="1" applyFill="1"/>
    <xf numFmtId="3" fontId="2" fillId="0" borderId="0" xfId="2" applyNumberFormat="1" applyFont="1" applyFill="1"/>
    <xf numFmtId="3" fontId="2" fillId="0" borderId="0" xfId="1" applyNumberFormat="1" applyFont="1" applyFill="1"/>
    <xf numFmtId="3" fontId="3" fillId="0" borderId="0" xfId="1" applyNumberFormat="1" applyFont="1" applyFill="1"/>
    <xf numFmtId="0" fontId="7" fillId="0" borderId="0" xfId="2" applyFont="1" applyFill="1"/>
    <xf numFmtId="3" fontId="3" fillId="0" borderId="0" xfId="1" applyNumberFormat="1" applyFont="1"/>
    <xf numFmtId="3" fontId="8" fillId="0" borderId="0" xfId="1" applyNumberFormat="1" applyFont="1" applyFill="1"/>
    <xf numFmtId="0" fontId="2" fillId="0" borderId="0" xfId="2" applyFill="1"/>
    <xf numFmtId="0" fontId="1" fillId="0" borderId="0" xfId="1" applyFill="1"/>
    <xf numFmtId="0" fontId="9" fillId="0" borderId="0" xfId="1" applyFont="1" applyBorder="1"/>
    <xf numFmtId="0" fontId="1" fillId="0" borderId="0" xfId="1" applyFont="1" applyBorder="1"/>
    <xf numFmtId="3" fontId="7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/>
    <xf numFmtId="0" fontId="2" fillId="0" borderId="0" xfId="2" applyFont="1" applyFill="1" applyAlignment="1">
      <alignment wrapText="1"/>
    </xf>
    <xf numFmtId="0" fontId="0" fillId="0" borderId="0" xfId="1" applyFont="1"/>
    <xf numFmtId="3" fontId="9" fillId="0" borderId="0" xfId="0" applyNumberFormat="1" applyFont="1" applyFill="1"/>
    <xf numFmtId="0" fontId="28" fillId="0" borderId="0" xfId="0" applyFont="1" applyFill="1"/>
    <xf numFmtId="0" fontId="32" fillId="0" borderId="0" xfId="0" applyFont="1" applyFill="1"/>
    <xf numFmtId="3" fontId="28" fillId="0" borderId="0" xfId="0" applyNumberFormat="1" applyFont="1" applyFill="1"/>
    <xf numFmtId="3" fontId="28" fillId="0" borderId="0" xfId="0" applyNumberFormat="1" applyFont="1"/>
    <xf numFmtId="0" fontId="33" fillId="0" borderId="0" xfId="1" applyFont="1"/>
    <xf numFmtId="168" fontId="2" fillId="0" borderId="0" xfId="151" applyNumberFormat="1" applyFont="1"/>
    <xf numFmtId="0" fontId="34" fillId="0" borderId="0" xfId="1" applyFont="1"/>
  </cellXfs>
  <cellStyles count="152">
    <cellStyle name="20% - Accent1 2" xfId="4"/>
    <cellStyle name="20% - Accent1 2 2" xfId="5"/>
    <cellStyle name="20% - Accent1 3" xfId="6"/>
    <cellStyle name="20% - Accent2 2" xfId="7"/>
    <cellStyle name="20% - Accent2 2 2" xfId="8"/>
    <cellStyle name="20% - Accent2 3" xfId="9"/>
    <cellStyle name="20% - Accent3 2" xfId="10"/>
    <cellStyle name="20% - Accent3 2 2" xfId="11"/>
    <cellStyle name="20% - Accent3 3" xfId="12"/>
    <cellStyle name="20% - Accent4 2" xfId="13"/>
    <cellStyle name="20% - Accent4 2 2" xfId="14"/>
    <cellStyle name="20% - Accent4 3" xfId="15"/>
    <cellStyle name="20% - Accent5 2" xfId="16"/>
    <cellStyle name="20% - Accent5 2 2" xfId="17"/>
    <cellStyle name="20% - Accent5 3" xfId="18"/>
    <cellStyle name="20% - Accent6 2" xfId="19"/>
    <cellStyle name="20% - Accent6 2 2" xfId="20"/>
    <cellStyle name="20% - Accent6 3" xfId="21"/>
    <cellStyle name="40% - Accent1 2" xfId="22"/>
    <cellStyle name="40% - Accent1 2 2" xfId="23"/>
    <cellStyle name="40% - Accent1 3" xfId="24"/>
    <cellStyle name="40% - Accent2 2" xfId="25"/>
    <cellStyle name="40% - Accent2 2 2" xfId="26"/>
    <cellStyle name="40% - Accent2 3" xfId="27"/>
    <cellStyle name="40% - Accent3 2" xfId="28"/>
    <cellStyle name="40% - Accent3 2 2" xfId="29"/>
    <cellStyle name="40% - Accent3 3" xfId="30"/>
    <cellStyle name="40% - Accent4 2" xfId="31"/>
    <cellStyle name="40% - Accent4 2 2" xfId="32"/>
    <cellStyle name="40% - Accent4 3" xfId="33"/>
    <cellStyle name="40% - Accent5 2" xfId="34"/>
    <cellStyle name="40% - Accent5 2 2" xfId="35"/>
    <cellStyle name="40% - Accent5 3" xfId="36"/>
    <cellStyle name="40% - Accent6 2" xfId="37"/>
    <cellStyle name="40% - Accent6 2 2" xfId="38"/>
    <cellStyle name="40% - Accent6 3" xfId="39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Bad 2" xfId="52"/>
    <cellStyle name="Calculation 2" xfId="53"/>
    <cellStyle name="Check Cell 2" xfId="54"/>
    <cellStyle name="Comma 2" xfId="55"/>
    <cellStyle name="Comma 2 2" xfId="56"/>
    <cellStyle name="Comma 2 3" xfId="57"/>
    <cellStyle name="Comma 2 4" xfId="58"/>
    <cellStyle name="Comma 2 5" xfId="59"/>
    <cellStyle name="Comma 2 6" xfId="60"/>
    <cellStyle name="Comma 3" xfId="61"/>
    <cellStyle name="Comma 4" xfId="62"/>
    <cellStyle name="Currency 2" xfId="63"/>
    <cellStyle name="Excel Built-in Normal" xfId="64"/>
    <cellStyle name="Explanatory Text 2" xfId="65"/>
    <cellStyle name="Good 2" xfId="66"/>
    <cellStyle name="Hea" xfId="67"/>
    <cellStyle name="Hea 2" xfId="68"/>
    <cellStyle name="Heading 1 2" xfId="69"/>
    <cellStyle name="Heading 2 2" xfId="70"/>
    <cellStyle name="Heading 3 2" xfId="71"/>
    <cellStyle name="Heading 4 2" xfId="72"/>
    <cellStyle name="Hoiatustekst" xfId="73"/>
    <cellStyle name="Hyperlink 2" xfId="74"/>
    <cellStyle name="Hyperlink 2 2" xfId="75"/>
    <cellStyle name="Hyperlink 3" xfId="76"/>
    <cellStyle name="Hyperlink_Lisad 22.02.11 II" xfId="77"/>
    <cellStyle name="Input 2" xfId="78"/>
    <cellStyle name="Linked Cell 2" xfId="79"/>
    <cellStyle name="Neutral 2" xfId="80"/>
    <cellStyle name="Normaallaad 2" xfId="81"/>
    <cellStyle name="Normaallaad 2 2" xfId="82"/>
    <cellStyle name="Normaallaad 3" xfId="83"/>
    <cellStyle name="Normaallaad 4" xfId="84"/>
    <cellStyle name="Normaallaad 4 2" xfId="85"/>
    <cellStyle name="Normaallaad 5" xfId="86"/>
    <cellStyle name="Normaallaad 6" xfId="87"/>
    <cellStyle name="Normaallaad 7" xfId="88"/>
    <cellStyle name="Normaallaad_Leht1" xfId="89"/>
    <cellStyle name="Normal" xfId="0" builtinId="0"/>
    <cellStyle name="Normal 10" xfId="90"/>
    <cellStyle name="Normal 11" xfId="91"/>
    <cellStyle name="Normal 12" xfId="92"/>
    <cellStyle name="Normal 13" xfId="1"/>
    <cellStyle name="Normal 13 2" xfId="93"/>
    <cellStyle name="Normal 14" xfId="94"/>
    <cellStyle name="Normal 2" xfId="95"/>
    <cellStyle name="Normal 2 2" xfId="96"/>
    <cellStyle name="Normal 2 3" xfId="97"/>
    <cellStyle name="Normal 2 3 2" xfId="98"/>
    <cellStyle name="Normal 2 4" xfId="99"/>
    <cellStyle name="Normal 2 4 2" xfId="100"/>
    <cellStyle name="Normal 2 5" xfId="101"/>
    <cellStyle name="Normal 2 6" xfId="102"/>
    <cellStyle name="Normal 3" xfId="2"/>
    <cellStyle name="Normal 3 10" xfId="103"/>
    <cellStyle name="Normal 3 10 2" xfId="104"/>
    <cellStyle name="Normal 3 11" xfId="105"/>
    <cellStyle name="Normal 3 11 2" xfId="106"/>
    <cellStyle name="Normal 3 12" xfId="107"/>
    <cellStyle name="Normal 3 13" xfId="108"/>
    <cellStyle name="Normal 3 2" xfId="109"/>
    <cellStyle name="Normal 3 2 2" xfId="110"/>
    <cellStyle name="Normal 3 2 3" xfId="111"/>
    <cellStyle name="Normal 3 3" xfId="112"/>
    <cellStyle name="Normal 3 3 2" xfId="113"/>
    <cellStyle name="Normal 3 4" xfId="114"/>
    <cellStyle name="Normal 3 4 2" xfId="115"/>
    <cellStyle name="Normal 3 5" xfId="116"/>
    <cellStyle name="Normal 3 5 2" xfId="117"/>
    <cellStyle name="Normal 3 6" xfId="118"/>
    <cellStyle name="Normal 3 7" xfId="119"/>
    <cellStyle name="Normal 3 8" xfId="120"/>
    <cellStyle name="Normal 3 8 2" xfId="121"/>
    <cellStyle name="Normal 3 9" xfId="122"/>
    <cellStyle name="Normal 3 9 2" xfId="123"/>
    <cellStyle name="Normal 4" xfId="124"/>
    <cellStyle name="Normal 4 2" xfId="125"/>
    <cellStyle name="Normal 5" xfId="126"/>
    <cellStyle name="Normal 5 2" xfId="127"/>
    <cellStyle name="Normal 5 2 2" xfId="128"/>
    <cellStyle name="Normal 5 3" xfId="129"/>
    <cellStyle name="Normal 6" xfId="130"/>
    <cellStyle name="Normal 7" xfId="131"/>
    <cellStyle name="Normal 7 2" xfId="132"/>
    <cellStyle name="Normal 8" xfId="133"/>
    <cellStyle name="Normal 9" xfId="134"/>
    <cellStyle name="Normal_2002 määrus lisa 5 2" xfId="3"/>
    <cellStyle name="Note 2" xfId="135"/>
    <cellStyle name="Note 2 2" xfId="136"/>
    <cellStyle name="Note 3" xfId="137"/>
    <cellStyle name="Note 4" xfId="138"/>
    <cellStyle name="Output 2" xfId="139"/>
    <cellStyle name="Percent" xfId="151" builtinId="5"/>
    <cellStyle name="Percent 2" xfId="140"/>
    <cellStyle name="Percent 2 2" xfId="141"/>
    <cellStyle name="Percent 3" xfId="142"/>
    <cellStyle name="Percent 4" xfId="143"/>
    <cellStyle name="Rõhk5" xfId="144"/>
    <cellStyle name="Rõhk5 2" xfId="145"/>
    <cellStyle name="Rõhk6" xfId="146"/>
    <cellStyle name="Rõhk6 2" xfId="147"/>
    <cellStyle name="Title 2" xfId="148"/>
    <cellStyle name="Total 2" xfId="149"/>
    <cellStyle name="Warning Text 2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ve/Documents/Ametikohtade%20hindamine/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61"/>
  <sheetViews>
    <sheetView showZeros="0" tabSelected="1" zoomScaleNormal="100" workbookViewId="0">
      <pane ySplit="9" topLeftCell="A10" activePane="bottomLeft" state="frozen"/>
      <selection pane="bottomLeft"/>
    </sheetView>
  </sheetViews>
  <sheetFormatPr defaultColWidth="9.140625" defaultRowHeight="12.75"/>
  <cols>
    <col min="1" max="1" width="36.85546875" style="7" customWidth="1"/>
    <col min="2" max="2" width="11.28515625" style="7" bestFit="1" customWidth="1"/>
    <col min="3" max="3" width="11.7109375" style="7" bestFit="1" customWidth="1"/>
    <col min="4" max="5" width="11.140625" style="7" hidden="1" customWidth="1"/>
    <col min="6" max="6" width="12.42578125" style="7" bestFit="1" customWidth="1"/>
    <col min="7" max="7" width="14.42578125" style="7" customWidth="1"/>
    <col min="8" max="8" width="11.85546875" style="7" customWidth="1"/>
    <col min="9" max="16384" width="9.140625" style="7"/>
  </cols>
  <sheetData>
    <row r="1" spans="1:9" s="2" customFormat="1" ht="15">
      <c r="A1" s="1"/>
      <c r="B1" s="1"/>
      <c r="D1" s="3"/>
      <c r="H1" s="3" t="s">
        <v>0</v>
      </c>
    </row>
    <row r="2" spans="1:9" s="2" customFormat="1" ht="15">
      <c r="A2" s="4"/>
      <c r="B2" s="4"/>
      <c r="D2" s="5"/>
      <c r="H2" s="5" t="s">
        <v>30</v>
      </c>
    </row>
    <row r="3" spans="1:9" s="2" customFormat="1" ht="12" customHeight="1">
      <c r="A3" s="4"/>
      <c r="B3" s="4"/>
      <c r="D3" s="5"/>
      <c r="H3" s="5" t="s">
        <v>1</v>
      </c>
    </row>
    <row r="4" spans="1:9" s="2" customFormat="1" ht="15">
      <c r="A4" s="6"/>
      <c r="B4" s="1"/>
      <c r="D4" s="3"/>
      <c r="H4" s="3" t="s">
        <v>2</v>
      </c>
    </row>
    <row r="5" spans="1:9" s="2" customFormat="1" ht="15"/>
    <row r="6" spans="1:9" ht="15">
      <c r="B6" s="2"/>
      <c r="C6" s="2"/>
      <c r="D6" s="2"/>
      <c r="E6" s="2"/>
      <c r="F6" s="2"/>
      <c r="G6" s="2"/>
      <c r="H6" s="2"/>
    </row>
    <row r="7" spans="1:9" ht="12.75" customHeight="1">
      <c r="A7" s="8" t="s">
        <v>3</v>
      </c>
      <c r="B7" s="2"/>
      <c r="C7" s="2"/>
      <c r="D7" s="2"/>
      <c r="E7" s="2"/>
      <c r="F7" s="2"/>
      <c r="G7" s="2"/>
      <c r="H7" s="2"/>
    </row>
    <row r="8" spans="1:9" ht="12.75" customHeight="1">
      <c r="A8" s="9"/>
      <c r="C8" s="10"/>
      <c r="D8" s="10"/>
      <c r="E8" s="10"/>
      <c r="F8" s="10"/>
      <c r="G8" s="10"/>
      <c r="H8" s="10" t="s">
        <v>4</v>
      </c>
    </row>
    <row r="9" spans="1:9" ht="52.5" customHeight="1">
      <c r="A9" s="9"/>
      <c r="B9" s="11" t="s">
        <v>31</v>
      </c>
      <c r="C9" s="11" t="s">
        <v>32</v>
      </c>
      <c r="D9" s="11" t="s">
        <v>35</v>
      </c>
      <c r="E9" s="11" t="s">
        <v>36</v>
      </c>
      <c r="F9" s="11" t="s">
        <v>39</v>
      </c>
      <c r="G9" s="11" t="s">
        <v>33</v>
      </c>
      <c r="H9" s="11" t="s">
        <v>34</v>
      </c>
    </row>
    <row r="10" spans="1:9">
      <c r="A10" s="12" t="s">
        <v>5</v>
      </c>
      <c r="B10" s="13">
        <f>SUM(B12:B15)</f>
        <v>551747351.95000005</v>
      </c>
      <c r="C10" s="33">
        <f>SUM(C12:C15)</f>
        <v>558116890</v>
      </c>
      <c r="D10" s="33">
        <f t="shared" ref="D10:E10" si="0">SUM(D12:D15)</f>
        <v>17474579</v>
      </c>
      <c r="E10" s="33">
        <f t="shared" si="0"/>
        <v>404636</v>
      </c>
      <c r="F10" s="13">
        <f t="shared" ref="F10:G10" si="1">SUM(F12:F15)</f>
        <v>575996105</v>
      </c>
      <c r="G10" s="13">
        <f t="shared" si="1"/>
        <v>599902443</v>
      </c>
      <c r="H10" s="13">
        <v>609815680</v>
      </c>
      <c r="I10" s="39"/>
    </row>
    <row r="11" spans="1:9">
      <c r="A11" s="15"/>
      <c r="B11" s="16"/>
      <c r="C11" s="34"/>
      <c r="D11" s="34"/>
      <c r="E11" s="35"/>
      <c r="F11" s="17">
        <f t="shared" ref="F11:F44" si="2">SUM(C11:E11)</f>
        <v>0</v>
      </c>
      <c r="G11" s="17"/>
      <c r="H11" s="34"/>
      <c r="I11" s="39"/>
    </row>
    <row r="12" spans="1:9">
      <c r="A12" s="15" t="s">
        <v>6</v>
      </c>
      <c r="B12" s="18">
        <v>383707098.19999999</v>
      </c>
      <c r="C12" s="36">
        <v>395915200</v>
      </c>
      <c r="D12" s="36">
        <v>8805000</v>
      </c>
      <c r="E12" s="36">
        <v>-300000</v>
      </c>
      <c r="F12" s="20">
        <f t="shared" si="2"/>
        <v>404420200</v>
      </c>
      <c r="G12" s="20">
        <v>430430000</v>
      </c>
      <c r="H12" s="36">
        <v>437495000</v>
      </c>
      <c r="I12" s="39"/>
    </row>
    <row r="13" spans="1:9">
      <c r="A13" s="15" t="s">
        <v>7</v>
      </c>
      <c r="B13" s="18">
        <v>76146452.560000002</v>
      </c>
      <c r="C13" s="36">
        <v>67207383</v>
      </c>
      <c r="D13" s="36">
        <v>7955173</v>
      </c>
      <c r="E13" s="36">
        <v>872000</v>
      </c>
      <c r="F13" s="20">
        <f t="shared" si="2"/>
        <v>76034556</v>
      </c>
      <c r="G13" s="20">
        <v>74878105</v>
      </c>
      <c r="H13" s="36">
        <v>76596109</v>
      </c>
      <c r="I13" s="39"/>
    </row>
    <row r="14" spans="1:9">
      <c r="A14" s="15" t="s">
        <v>8</v>
      </c>
      <c r="B14" s="18">
        <v>89826267.480000004</v>
      </c>
      <c r="C14" s="36">
        <v>92235257</v>
      </c>
      <c r="D14" s="36">
        <v>641417</v>
      </c>
      <c r="E14" s="36">
        <v>-10207</v>
      </c>
      <c r="F14" s="20">
        <f t="shared" si="2"/>
        <v>92866467</v>
      </c>
      <c r="G14" s="20">
        <v>93226338</v>
      </c>
      <c r="H14" s="36">
        <v>94489571</v>
      </c>
      <c r="I14" s="39"/>
    </row>
    <row r="15" spans="1:9">
      <c r="A15" s="15" t="s">
        <v>9</v>
      </c>
      <c r="B15" s="18">
        <v>2067533.71</v>
      </c>
      <c r="C15" s="36">
        <v>2759050</v>
      </c>
      <c r="D15" s="36">
        <v>72989</v>
      </c>
      <c r="E15" s="36">
        <v>-157157</v>
      </c>
      <c r="F15" s="20">
        <f t="shared" si="2"/>
        <v>2674882</v>
      </c>
      <c r="G15" s="20">
        <v>1368000</v>
      </c>
      <c r="H15" s="36">
        <v>1235000</v>
      </c>
      <c r="I15" s="39"/>
    </row>
    <row r="16" spans="1:9">
      <c r="A16" s="16"/>
      <c r="B16" s="16"/>
      <c r="C16" s="34"/>
      <c r="D16" s="34"/>
      <c r="E16" s="35"/>
      <c r="F16" s="17">
        <f t="shared" si="2"/>
        <v>0</v>
      </c>
      <c r="G16" s="17"/>
      <c r="H16" s="34"/>
      <c r="I16" s="39"/>
    </row>
    <row r="17" spans="1:9">
      <c r="A17" s="21" t="s">
        <v>10</v>
      </c>
      <c r="B17" s="13">
        <f>B19+B20+B21</f>
        <v>479678835.04000002</v>
      </c>
      <c r="C17" s="33">
        <f>C19+C20+C21</f>
        <v>497096362</v>
      </c>
      <c r="D17" s="33">
        <f t="shared" ref="D17:E17" si="3">D19+D20+D21</f>
        <v>17544774</v>
      </c>
      <c r="E17" s="33">
        <f t="shared" si="3"/>
        <v>1021448</v>
      </c>
      <c r="F17" s="13">
        <f t="shared" ref="F17:G17" si="4">F19+F20+F21</f>
        <v>515662584</v>
      </c>
      <c r="G17" s="13">
        <f t="shared" si="4"/>
        <v>533466655</v>
      </c>
      <c r="H17" s="13">
        <v>541664558</v>
      </c>
      <c r="I17" s="39"/>
    </row>
    <row r="18" spans="1:9">
      <c r="A18" s="16"/>
      <c r="B18" s="16"/>
      <c r="C18" s="34"/>
      <c r="D18" s="34"/>
      <c r="E18" s="35"/>
      <c r="F18" s="17">
        <f t="shared" si="2"/>
        <v>0</v>
      </c>
      <c r="G18" s="17"/>
      <c r="H18" s="34"/>
      <c r="I18" s="39"/>
    </row>
    <row r="19" spans="1:9">
      <c r="A19" s="16" t="s">
        <v>11</v>
      </c>
      <c r="B19" s="30">
        <v>95700921.980000004</v>
      </c>
      <c r="C19" s="37">
        <v>90630258</v>
      </c>
      <c r="D19" s="37">
        <v>942463</v>
      </c>
      <c r="E19" s="37">
        <v>79883</v>
      </c>
      <c r="F19" s="22">
        <f t="shared" si="2"/>
        <v>91652604</v>
      </c>
      <c r="G19" s="22">
        <v>92000000</v>
      </c>
      <c r="H19" s="37">
        <f>94958389+84500</f>
        <v>95042889</v>
      </c>
      <c r="I19" s="39"/>
    </row>
    <row r="20" spans="1:9">
      <c r="A20" s="16" t="s">
        <v>12</v>
      </c>
      <c r="B20" s="29">
        <v>383977913.06</v>
      </c>
      <c r="C20" s="36">
        <v>401013104</v>
      </c>
      <c r="D20" s="36">
        <v>14400451</v>
      </c>
      <c r="E20" s="36">
        <v>1754934</v>
      </c>
      <c r="F20" s="19">
        <f t="shared" si="2"/>
        <v>417168489</v>
      </c>
      <c r="G20" s="19">
        <v>432513655</v>
      </c>
      <c r="H20" s="36">
        <v>440617969</v>
      </c>
      <c r="I20" s="39"/>
    </row>
    <row r="21" spans="1:9">
      <c r="A21" s="16" t="s">
        <v>13</v>
      </c>
      <c r="B21" s="18"/>
      <c r="C21" s="36">
        <v>5453000</v>
      </c>
      <c r="D21" s="36">
        <v>2201860</v>
      </c>
      <c r="E21" s="36">
        <v>-813369</v>
      </c>
      <c r="F21" s="20">
        <f t="shared" si="2"/>
        <v>6841491</v>
      </c>
      <c r="G21" s="20">
        <v>8953000</v>
      </c>
      <c r="H21" s="36">
        <f>6088200-84500</f>
        <v>6003700</v>
      </c>
      <c r="I21" s="39"/>
    </row>
    <row r="22" spans="1:9">
      <c r="A22" s="16"/>
      <c r="B22" s="16"/>
      <c r="C22" s="34"/>
      <c r="D22" s="34"/>
      <c r="E22" s="35"/>
      <c r="F22" s="17">
        <f t="shared" si="2"/>
        <v>0</v>
      </c>
      <c r="G22" s="17"/>
      <c r="H22" s="34"/>
      <c r="I22" s="39"/>
    </row>
    <row r="23" spans="1:9">
      <c r="A23" s="16" t="s">
        <v>14</v>
      </c>
      <c r="B23" s="18">
        <f>B10-B17</f>
        <v>72068516.910000026</v>
      </c>
      <c r="C23" s="36">
        <f>C10-C17</f>
        <v>61020528</v>
      </c>
      <c r="D23" s="36">
        <f t="shared" ref="D23:E23" si="5">D10-D17</f>
        <v>-70195</v>
      </c>
      <c r="E23" s="36">
        <f t="shared" si="5"/>
        <v>-616812</v>
      </c>
      <c r="F23" s="18">
        <f t="shared" ref="F23:G23" si="6">F10-F17</f>
        <v>60333521</v>
      </c>
      <c r="G23" s="18">
        <f t="shared" si="6"/>
        <v>66435788</v>
      </c>
      <c r="H23" s="18">
        <v>68151122</v>
      </c>
      <c r="I23" s="39"/>
    </row>
    <row r="24" spans="1:9">
      <c r="A24" s="16"/>
      <c r="B24" s="16"/>
      <c r="C24" s="34"/>
      <c r="D24" s="34"/>
      <c r="E24" s="35"/>
      <c r="F24" s="17">
        <f t="shared" si="2"/>
        <v>0</v>
      </c>
      <c r="G24" s="17"/>
      <c r="H24" s="17"/>
      <c r="I24" s="39"/>
    </row>
    <row r="25" spans="1:9">
      <c r="A25" s="12" t="s">
        <v>15</v>
      </c>
      <c r="B25" s="13">
        <f t="shared" ref="B25:G25" si="7">B27-B28+B29-B30+B33-B34-B32</f>
        <v>-62345413.609999999</v>
      </c>
      <c r="C25" s="33">
        <f>C27-C28+C29-C30+C33-C34-C32</f>
        <v>-99993836</v>
      </c>
      <c r="D25" s="33">
        <f t="shared" ref="D25:E25" si="8">D27-D28+D29-D30+D33-D34-D32</f>
        <v>-4919439</v>
      </c>
      <c r="E25" s="33">
        <f t="shared" si="8"/>
        <v>458521</v>
      </c>
      <c r="F25" s="13">
        <f t="shared" si="7"/>
        <v>-104454754</v>
      </c>
      <c r="G25" s="13">
        <f t="shared" si="7"/>
        <v>-73685176.75</v>
      </c>
      <c r="H25" s="13">
        <v>-83099102</v>
      </c>
      <c r="I25" s="39"/>
    </row>
    <row r="26" spans="1:9">
      <c r="A26" s="15"/>
      <c r="B26" s="16"/>
      <c r="C26" s="34"/>
      <c r="D26" s="34"/>
      <c r="E26" s="35"/>
      <c r="F26" s="17">
        <f t="shared" si="2"/>
        <v>0</v>
      </c>
      <c r="G26" s="17"/>
      <c r="H26" s="34"/>
      <c r="I26" s="39"/>
    </row>
    <row r="27" spans="1:9">
      <c r="A27" s="15" t="s">
        <v>16</v>
      </c>
      <c r="B27" s="29">
        <v>3459792.5</v>
      </c>
      <c r="C27" s="36">
        <v>16634204</v>
      </c>
      <c r="D27" s="36">
        <v>0</v>
      </c>
      <c r="E27" s="36">
        <v>166</v>
      </c>
      <c r="F27" s="20">
        <f t="shared" si="2"/>
        <v>16634370</v>
      </c>
      <c r="G27" s="20">
        <v>2841900</v>
      </c>
      <c r="H27" s="36">
        <v>2800616</v>
      </c>
      <c r="I27" s="39"/>
    </row>
    <row r="28" spans="1:9">
      <c r="A28" s="15" t="s">
        <v>17</v>
      </c>
      <c r="B28" s="29">
        <v>54508682.530000001</v>
      </c>
      <c r="C28" s="36">
        <v>102223833</v>
      </c>
      <c r="D28" s="36">
        <v>2574034</v>
      </c>
      <c r="E28" s="36">
        <v>-856984</v>
      </c>
      <c r="F28" s="19">
        <f t="shared" si="2"/>
        <v>103940883</v>
      </c>
      <c r="G28" s="19">
        <v>109251962.75</v>
      </c>
      <c r="H28" s="36">
        <v>108899868</v>
      </c>
      <c r="I28" s="39"/>
    </row>
    <row r="29" spans="1:9">
      <c r="A29" s="15" t="s">
        <v>18</v>
      </c>
      <c r="B29" s="29">
        <v>1218241.28</v>
      </c>
      <c r="C29" s="36">
        <v>21682238</v>
      </c>
      <c r="D29" s="36">
        <v>0</v>
      </c>
      <c r="E29" s="36">
        <v>67964</v>
      </c>
      <c r="F29" s="20">
        <f t="shared" si="2"/>
        <v>21750202</v>
      </c>
      <c r="G29" s="20">
        <v>39268086</v>
      </c>
      <c r="H29" s="36">
        <v>29009318</v>
      </c>
    </row>
    <row r="30" spans="1:9">
      <c r="A30" s="15" t="s">
        <v>19</v>
      </c>
      <c r="B30" s="29">
        <v>8541785.5299999993</v>
      </c>
      <c r="C30" s="36">
        <v>35863450</v>
      </c>
      <c r="D30" s="36">
        <v>4205405</v>
      </c>
      <c r="E30" s="36">
        <v>535125</v>
      </c>
      <c r="F30" s="19">
        <f t="shared" si="2"/>
        <v>40603980</v>
      </c>
      <c r="G30" s="19">
        <v>7443200</v>
      </c>
      <c r="H30" s="36">
        <v>5843200</v>
      </c>
    </row>
    <row r="31" spans="1:9">
      <c r="A31" s="15"/>
      <c r="B31" s="29"/>
      <c r="C31" s="36"/>
      <c r="D31" s="36"/>
      <c r="E31" s="36"/>
      <c r="F31" s="23">
        <f t="shared" si="2"/>
        <v>0</v>
      </c>
      <c r="G31" s="23"/>
      <c r="H31" s="36"/>
    </row>
    <row r="32" spans="1:9" s="24" customFormat="1">
      <c r="A32" s="31" t="s">
        <v>29</v>
      </c>
      <c r="B32" s="29">
        <v>5379990</v>
      </c>
      <c r="C32" s="36">
        <v>0</v>
      </c>
      <c r="D32" s="36">
        <v>0</v>
      </c>
      <c r="E32" s="36">
        <v>0</v>
      </c>
      <c r="F32" s="19">
        <f t="shared" si="2"/>
        <v>0</v>
      </c>
      <c r="G32" s="23"/>
      <c r="H32" s="36">
        <v>0</v>
      </c>
    </row>
    <row r="33" spans="1:8" s="24" customFormat="1">
      <c r="A33" s="15" t="s">
        <v>20</v>
      </c>
      <c r="B33" s="29">
        <v>6283996.21</v>
      </c>
      <c r="C33" s="36">
        <v>8910000</v>
      </c>
      <c r="D33" s="36">
        <v>-1640000</v>
      </c>
      <c r="E33" s="36">
        <v>0</v>
      </c>
      <c r="F33" s="20">
        <f t="shared" si="2"/>
        <v>7270000</v>
      </c>
      <c r="G33" s="20">
        <v>8310000</v>
      </c>
      <c r="H33" s="36">
        <v>7270000</v>
      </c>
    </row>
    <row r="34" spans="1:8">
      <c r="A34" s="15" t="s">
        <v>21</v>
      </c>
      <c r="B34" s="29">
        <v>4876985.54</v>
      </c>
      <c r="C34" s="36">
        <v>9132995</v>
      </c>
      <c r="D34" s="36">
        <v>-3500000</v>
      </c>
      <c r="E34" s="36">
        <v>-68532</v>
      </c>
      <c r="F34" s="20">
        <f t="shared" si="2"/>
        <v>5564463</v>
      </c>
      <c r="G34" s="20">
        <v>7410000</v>
      </c>
      <c r="H34" s="36">
        <v>7435968</v>
      </c>
    </row>
    <row r="35" spans="1:8">
      <c r="A35" s="15"/>
      <c r="B35" s="16"/>
      <c r="C35" s="34"/>
      <c r="D35" s="34"/>
      <c r="E35" s="35"/>
      <c r="F35" s="17">
        <f t="shared" si="2"/>
        <v>0</v>
      </c>
      <c r="G35" s="17"/>
      <c r="H35" s="34"/>
    </row>
    <row r="36" spans="1:8">
      <c r="A36" s="15" t="s">
        <v>22</v>
      </c>
      <c r="B36" s="18">
        <f>B23+B25</f>
        <v>9723103.3000000268</v>
      </c>
      <c r="C36" s="36">
        <f>C23+C25</f>
        <v>-38973308</v>
      </c>
      <c r="D36" s="36">
        <f t="shared" ref="D36:E36" si="9">D23+D25</f>
        <v>-4989634</v>
      </c>
      <c r="E36" s="36">
        <f t="shared" si="9"/>
        <v>-158291</v>
      </c>
      <c r="F36" s="18">
        <f t="shared" ref="F36:G36" si="10">F23+F25</f>
        <v>-44121233</v>
      </c>
      <c r="G36" s="18">
        <f t="shared" si="10"/>
        <v>-7249388.75</v>
      </c>
      <c r="H36" s="18">
        <v>-14947980</v>
      </c>
    </row>
    <row r="37" spans="1:8">
      <c r="A37" s="15"/>
      <c r="B37" s="16"/>
      <c r="C37" s="34"/>
      <c r="D37" s="34"/>
      <c r="E37" s="35"/>
      <c r="F37" s="17">
        <f t="shared" si="2"/>
        <v>0</v>
      </c>
      <c r="G37" s="17"/>
      <c r="H37" s="17"/>
    </row>
    <row r="38" spans="1:8">
      <c r="A38" s="12" t="s">
        <v>23</v>
      </c>
      <c r="B38" s="13">
        <f>B40-B41</f>
        <v>-8830918.3100000005</v>
      </c>
      <c r="C38" s="33">
        <f>C40-C41</f>
        <v>38973308</v>
      </c>
      <c r="D38" s="33">
        <f t="shared" ref="D38:E38" si="11">D40-D41</f>
        <v>-220000</v>
      </c>
      <c r="E38" s="33">
        <f t="shared" si="11"/>
        <v>467664</v>
      </c>
      <c r="F38" s="13">
        <f t="shared" ref="F38:G38" si="12">F40-F41</f>
        <v>39220972</v>
      </c>
      <c r="G38" s="13">
        <f t="shared" si="12"/>
        <v>5139877</v>
      </c>
      <c r="H38" s="13">
        <v>10867780</v>
      </c>
    </row>
    <row r="39" spans="1:8">
      <c r="A39" s="15"/>
      <c r="B39" s="16"/>
      <c r="C39" s="34"/>
      <c r="D39" s="34"/>
      <c r="E39" s="35"/>
      <c r="F39" s="17">
        <f t="shared" si="2"/>
        <v>0</v>
      </c>
      <c r="G39" s="17"/>
      <c r="H39" s="34"/>
    </row>
    <row r="40" spans="1:8">
      <c r="A40" s="15" t="s">
        <v>24</v>
      </c>
      <c r="B40" s="29"/>
      <c r="C40" s="36">
        <v>50000000</v>
      </c>
      <c r="D40" s="36"/>
      <c r="E40" s="36">
        <v>242964</v>
      </c>
      <c r="F40" s="20">
        <f t="shared" si="2"/>
        <v>50242964</v>
      </c>
      <c r="G40" s="20">
        <v>25000000</v>
      </c>
      <c r="H40" s="36">
        <v>30000000</v>
      </c>
    </row>
    <row r="41" spans="1:8">
      <c r="A41" s="15" t="s">
        <v>25</v>
      </c>
      <c r="B41" s="29">
        <v>8830918.3100000005</v>
      </c>
      <c r="C41" s="36">
        <v>11026692</v>
      </c>
      <c r="D41" s="36">
        <v>220000</v>
      </c>
      <c r="E41" s="36">
        <v>-224700</v>
      </c>
      <c r="F41" s="20">
        <f t="shared" si="2"/>
        <v>11021992</v>
      </c>
      <c r="G41" s="20">
        <v>19860123</v>
      </c>
      <c r="H41" s="36">
        <v>19132220</v>
      </c>
    </row>
    <row r="42" spans="1:8">
      <c r="A42" s="15"/>
      <c r="B42" s="16"/>
      <c r="C42" s="34"/>
      <c r="D42" s="34"/>
      <c r="E42" s="34"/>
      <c r="F42" s="17">
        <f t="shared" si="2"/>
        <v>0</v>
      </c>
      <c r="G42" s="17"/>
      <c r="H42" s="34"/>
    </row>
    <row r="43" spans="1:8">
      <c r="A43" s="12" t="s">
        <v>26</v>
      </c>
      <c r="B43" s="13">
        <f>B44+B38+B36</f>
        <v>8398580.9900000263</v>
      </c>
      <c r="C43" s="33">
        <f>C44+C38+C36</f>
        <v>0</v>
      </c>
      <c r="D43" s="33">
        <f t="shared" ref="D43:E43" si="13">D44+D38+D36</f>
        <v>-5209634</v>
      </c>
      <c r="E43" s="33">
        <f t="shared" si="13"/>
        <v>86709</v>
      </c>
      <c r="F43" s="13">
        <f t="shared" ref="F43:G43" si="14">F44+F38+F36</f>
        <v>-5122925</v>
      </c>
      <c r="G43" s="13">
        <f t="shared" si="14"/>
        <v>-2109511.75</v>
      </c>
      <c r="H43" s="13">
        <v>-4080200</v>
      </c>
    </row>
    <row r="44" spans="1:8">
      <c r="A44" s="12" t="s">
        <v>27</v>
      </c>
      <c r="B44" s="28">
        <v>7506396</v>
      </c>
      <c r="C44" s="33">
        <v>0</v>
      </c>
      <c r="D44" s="33"/>
      <c r="E44" s="33">
        <v>-222664</v>
      </c>
      <c r="F44" s="14">
        <f t="shared" si="2"/>
        <v>-222664</v>
      </c>
      <c r="G44" s="14"/>
      <c r="H44" s="33">
        <v>0</v>
      </c>
    </row>
    <row r="45" spans="1:8">
      <c r="A45" s="12"/>
      <c r="B45" s="28"/>
      <c r="C45" s="33"/>
      <c r="D45" s="33"/>
      <c r="E45" s="33"/>
      <c r="F45" s="14"/>
      <c r="G45" s="14"/>
      <c r="H45" s="33"/>
    </row>
    <row r="46" spans="1:8" ht="15">
      <c r="A46" s="40" t="s">
        <v>40</v>
      </c>
      <c r="B46" s="25"/>
      <c r="C46" s="2"/>
      <c r="D46" s="2"/>
      <c r="E46" s="38"/>
      <c r="F46" s="2"/>
      <c r="G46" s="2"/>
      <c r="H46" s="2"/>
    </row>
    <row r="47" spans="1:8" ht="15">
      <c r="A47" s="2"/>
      <c r="B47" s="25"/>
      <c r="C47" s="2"/>
      <c r="D47" s="2"/>
      <c r="E47" s="2"/>
      <c r="F47" s="2"/>
      <c r="G47" s="2"/>
      <c r="H47" s="2"/>
    </row>
    <row r="48" spans="1:8" ht="15">
      <c r="A48" s="2"/>
      <c r="B48" s="25"/>
      <c r="C48" s="2"/>
      <c r="D48" s="2"/>
      <c r="E48" s="2"/>
      <c r="F48" s="2"/>
      <c r="G48" s="2"/>
      <c r="H48" s="2"/>
    </row>
    <row r="49" spans="1:8" s="2" customFormat="1" ht="15">
      <c r="A49" s="26"/>
      <c r="B49" s="25"/>
    </row>
    <row r="50" spans="1:8" s="2" customFormat="1" ht="15">
      <c r="A50" s="27" t="s">
        <v>28</v>
      </c>
    </row>
    <row r="51" spans="1:8" s="2" customFormat="1" ht="15">
      <c r="A51" s="32" t="s">
        <v>37</v>
      </c>
    </row>
    <row r="52" spans="1:8" s="2" customFormat="1" ht="15"/>
    <row r="53" spans="1:8" s="2" customFormat="1" ht="15"/>
    <row r="54" spans="1:8" s="2" customFormat="1" ht="15"/>
    <row r="55" spans="1:8" s="2" customFormat="1" ht="15">
      <c r="A55" s="32" t="s">
        <v>38</v>
      </c>
    </row>
    <row r="56" spans="1:8" s="2" customFormat="1" ht="15"/>
    <row r="57" spans="1:8" s="2" customFormat="1" ht="15">
      <c r="A57" s="7"/>
      <c r="B57" s="24"/>
      <c r="C57" s="24"/>
      <c r="D57" s="24"/>
      <c r="E57" s="24"/>
      <c r="F57" s="24"/>
      <c r="G57" s="24"/>
      <c r="H57" s="24"/>
    </row>
    <row r="58" spans="1:8" s="2" customFormat="1" ht="15">
      <c r="A58" s="7"/>
      <c r="B58" s="24"/>
      <c r="C58" s="24"/>
      <c r="D58" s="24"/>
      <c r="E58" s="24"/>
      <c r="F58" s="24"/>
      <c r="G58" s="24"/>
      <c r="H58" s="24"/>
    </row>
    <row r="59" spans="1:8" s="2" customFormat="1" ht="15">
      <c r="A59" s="7"/>
      <c r="B59" s="24"/>
      <c r="C59" s="24"/>
      <c r="D59" s="24"/>
      <c r="E59" s="24"/>
      <c r="F59" s="24"/>
      <c r="G59" s="24"/>
      <c r="H59" s="24"/>
    </row>
    <row r="60" spans="1:8">
      <c r="B60" s="24"/>
      <c r="C60" s="24"/>
      <c r="D60" s="24"/>
      <c r="E60" s="24"/>
      <c r="F60" s="24"/>
      <c r="G60" s="24"/>
      <c r="H60" s="24"/>
    </row>
    <row r="61" spans="1:8">
      <c r="B61" s="24"/>
      <c r="C61" s="24"/>
      <c r="D61" s="24"/>
      <c r="E61" s="24"/>
      <c r="F61" s="24"/>
      <c r="G61" s="24"/>
      <c r="H61" s="24"/>
    </row>
  </sheetData>
  <pageMargins left="1.1811023622047245" right="0.47244094488188981" top="0.47244094488188981" bottom="0.98425196850393704" header="0.51181102362204722" footer="0.51181102362204722"/>
  <pageSetup paperSize="9" scale="8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LIIGENDUS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Valler</dc:creator>
  <cp:lastModifiedBy>Maarja Valler</cp:lastModifiedBy>
  <cp:lastPrinted>2017-11-21T16:46:18Z</cp:lastPrinted>
  <dcterms:created xsi:type="dcterms:W3CDTF">2016-11-14T08:01:44Z</dcterms:created>
  <dcterms:modified xsi:type="dcterms:W3CDTF">2017-11-22T14:24:00Z</dcterms:modified>
</cp:coreProperties>
</file>